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ti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9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ebecca\Downloads\"/>
    </mc:Choice>
  </mc:AlternateContent>
  <xr:revisionPtr revIDLastSave="0" documentId="8_{2B95EE8F-3847-4B82-9977-A38A949CC784}" xr6:coauthVersionLast="46" xr6:coauthVersionMax="46" xr10:uidLastSave="{00000000-0000-0000-0000-000000000000}"/>
  <bookViews>
    <workbookView xWindow="-108" yWindow="-108" windowWidth="23256" windowHeight="12576" xr2:uid="{00000000-000D-0000-FFFF-FFFF00000000}"/>
  </bookViews>
  <sheets>
    <sheet name="Velvet" sheetId="1" r:id="rId1"/>
  </sheets>
  <calcPr calcId="181029"/>
</workbook>
</file>

<file path=xl/calcChain.xml><?xml version="1.0" encoding="utf-8"?>
<calcChain xmlns="http://schemas.openxmlformats.org/spreadsheetml/2006/main">
  <c r="E78" i="1" l="1"/>
  <c r="E77" i="1"/>
  <c r="E79" i="1" s="1"/>
  <c r="E73" i="1"/>
  <c r="E84" i="1" s="1"/>
  <c r="F55" i="1"/>
  <c r="K59" i="1" s="1"/>
  <c r="J54" i="1"/>
  <c r="J53" i="1"/>
  <c r="H53" i="1"/>
  <c r="J52" i="1"/>
  <c r="H52" i="1"/>
  <c r="J51" i="1"/>
  <c r="H51" i="1"/>
  <c r="J50" i="1"/>
  <c r="H50" i="1"/>
  <c r="J49" i="1"/>
  <c r="H49" i="1"/>
  <c r="J48" i="1"/>
  <c r="H48" i="1"/>
  <c r="J47" i="1"/>
  <c r="H47" i="1"/>
  <c r="J46" i="1"/>
  <c r="H46" i="1"/>
  <c r="J45" i="1"/>
  <c r="H45" i="1"/>
  <c r="J44" i="1"/>
  <c r="H44" i="1"/>
  <c r="L39" i="1"/>
  <c r="M39" i="1" s="1"/>
  <c r="K39" i="1"/>
  <c r="L36" i="1"/>
  <c r="K36" i="1"/>
  <c r="H36" i="1"/>
  <c r="G36" i="1"/>
  <c r="C36" i="1"/>
  <c r="B36" i="1"/>
  <c r="M35" i="1"/>
  <c r="M37" i="1" s="1"/>
  <c r="M34" i="1"/>
  <c r="L26" i="1"/>
  <c r="K26" i="1"/>
  <c r="J26" i="1"/>
  <c r="I26" i="1"/>
  <c r="H26" i="1"/>
  <c r="G26" i="1"/>
  <c r="F26" i="1"/>
  <c r="E26" i="1"/>
  <c r="D26" i="1"/>
  <c r="L22" i="1"/>
  <c r="K22" i="1"/>
  <c r="J22" i="1"/>
  <c r="I22" i="1"/>
  <c r="H22" i="1"/>
  <c r="G22" i="1"/>
  <c r="F22" i="1"/>
  <c r="E22" i="1"/>
  <c r="D22" i="1"/>
  <c r="M21" i="1"/>
  <c r="M20" i="1"/>
  <c r="M17" i="1"/>
  <c r="K64" i="1" s="1"/>
  <c r="L15" i="1"/>
  <c r="K15" i="1"/>
  <c r="J15" i="1"/>
  <c r="I15" i="1"/>
  <c r="H15" i="1"/>
  <c r="G15" i="1"/>
  <c r="F15" i="1"/>
  <c r="E15" i="1"/>
  <c r="D15" i="1"/>
  <c r="C15" i="1"/>
  <c r="B15" i="1"/>
  <c r="M14" i="1"/>
  <c r="K62" i="1" s="1"/>
  <c r="M13" i="1"/>
  <c r="M10" i="1" s="1"/>
  <c r="M22" i="1" l="1"/>
  <c r="H54" i="1"/>
  <c r="M26" i="1"/>
  <c r="H55" i="1"/>
  <c r="J55" i="1"/>
  <c r="L49" i="1" s="1"/>
  <c r="M15" i="1"/>
  <c r="M36" i="1"/>
  <c r="L45" i="1" l="1"/>
  <c r="L50" i="1"/>
  <c r="L54" i="1"/>
  <c r="K60" i="1"/>
  <c r="L47" i="1"/>
  <c r="L52" i="1"/>
  <c r="L51" i="1"/>
  <c r="D55" i="1"/>
  <c r="K61" i="1" s="1"/>
  <c r="L46" i="1"/>
  <c r="L44" i="1"/>
  <c r="L48" i="1"/>
  <c r="L53" i="1"/>
  <c r="K65" i="1"/>
  <c r="K63" i="1"/>
  <c r="L55" i="1"/>
  <c r="E55" i="1" l="1"/>
</calcChain>
</file>

<file path=xl/sharedStrings.xml><?xml version="1.0" encoding="utf-8"?>
<sst xmlns="http://schemas.openxmlformats.org/spreadsheetml/2006/main" count="97" uniqueCount="79">
  <si>
    <t>Velvet Performance Analysis Sheet</t>
  </si>
  <si>
    <t>Farm:</t>
  </si>
  <si>
    <t>Year:</t>
  </si>
  <si>
    <t>MA Stags</t>
  </si>
  <si>
    <t>Total MA</t>
  </si>
  <si>
    <t>R3</t>
  </si>
  <si>
    <t>R4</t>
  </si>
  <si>
    <t>R5</t>
  </si>
  <si>
    <t>R6</t>
  </si>
  <si>
    <t>R7</t>
  </si>
  <si>
    <t>R8</t>
  </si>
  <si>
    <t>R9</t>
  </si>
  <si>
    <t>R10</t>
  </si>
  <si>
    <t>R10+</t>
  </si>
  <si>
    <t>Date of condition scoring or weighing</t>
  </si>
  <si>
    <t>Condition Score (Button Drop / Sorting Date)</t>
  </si>
  <si>
    <t>Liveweight (Button Drop/Sorting Date )</t>
  </si>
  <si>
    <t>1st Cut</t>
  </si>
  <si>
    <t>Number Cut</t>
  </si>
  <si>
    <t>Total Wt. (kg)</t>
  </si>
  <si>
    <t>Ave Wt./head (kg)</t>
  </si>
  <si>
    <t>Target Velvet Wt. (kg/head)</t>
  </si>
  <si>
    <t>$/kg</t>
  </si>
  <si>
    <t>Regrowth (either by age group or Total)</t>
  </si>
  <si>
    <t>Total Weight</t>
  </si>
  <si>
    <t>Ave/head</t>
  </si>
  <si>
    <t>Stag Liveweight in January</t>
  </si>
  <si>
    <t>Total Calculated Velvet Income</t>
  </si>
  <si>
    <t>Replacement Stags</t>
  </si>
  <si>
    <t>Spiker</t>
  </si>
  <si>
    <t>R2</t>
  </si>
  <si>
    <t>Total</t>
  </si>
  <si>
    <t>Date of weighing or condition scoring</t>
  </si>
  <si>
    <t>Velvet Cut (Replacement Stags)</t>
  </si>
  <si>
    <t>Velvet Weights by Grade</t>
  </si>
  <si>
    <t>Ave Price/Grade</t>
  </si>
  <si>
    <t>Total kg</t>
  </si>
  <si>
    <t>Percent by weigh</t>
  </si>
  <si>
    <t>Income $</t>
  </si>
  <si>
    <t>Income %</t>
  </si>
  <si>
    <t>Super A (Total kg)</t>
  </si>
  <si>
    <t>A</t>
  </si>
  <si>
    <t>B</t>
  </si>
  <si>
    <t>C</t>
  </si>
  <si>
    <t>D</t>
  </si>
  <si>
    <r>
      <t xml:space="preserve">Any velvet graded </t>
    </r>
    <r>
      <rPr>
        <i/>
        <sz val="12"/>
        <rFont val="Arial"/>
        <family val="2"/>
      </rPr>
      <t>Long</t>
    </r>
  </si>
  <si>
    <t>Damaged</t>
  </si>
  <si>
    <t>Regrowth</t>
  </si>
  <si>
    <t>Hard Antler</t>
  </si>
  <si>
    <t>Other</t>
  </si>
  <si>
    <t>Velvet Herd KPI's</t>
  </si>
  <si>
    <t>Your Farm Target</t>
  </si>
  <si>
    <t>Actual</t>
  </si>
  <si>
    <t>Total Velvet Production (kg)</t>
  </si>
  <si>
    <t>Total Velvet Income</t>
  </si>
  <si>
    <t>Total Velvet Income $/kg</t>
  </si>
  <si>
    <t>MA Stag - First Cut - Total Production (kg)</t>
  </si>
  <si>
    <t>MA Stag - First Cut - Production per head (kg/hd)</t>
  </si>
  <si>
    <t>MA Stag - First Cut - $/kg</t>
  </si>
  <si>
    <t xml:space="preserve">MA Velvet Yield/kg Stag Liveweight </t>
  </si>
  <si>
    <t>Supplementary Information</t>
  </si>
  <si>
    <t>Financial</t>
  </si>
  <si>
    <t>Gross Margin - Financial</t>
  </si>
  <si>
    <t>Income from Velveting Enterprise</t>
  </si>
  <si>
    <t>Income</t>
  </si>
  <si>
    <t>Expenditure for Velveting Enterprise</t>
  </si>
  <si>
    <t>Marginal Costs</t>
  </si>
  <si>
    <t>Profit from Velveting Enterprise</t>
  </si>
  <si>
    <t>Gross Margin</t>
  </si>
  <si>
    <t>Dry Matter</t>
  </si>
  <si>
    <t>Gross Margin/kgDM</t>
  </si>
  <si>
    <t>Total Dry Matter Consumed</t>
  </si>
  <si>
    <t>Income/kgDM</t>
  </si>
  <si>
    <t>Expenditure/kgDM</t>
  </si>
  <si>
    <t>Marginal Costs/kgDM</t>
  </si>
  <si>
    <t>Profit/kgDM</t>
  </si>
  <si>
    <t>Return on Investment</t>
  </si>
  <si>
    <t>Capital Value of Stags</t>
  </si>
  <si>
    <t>NOTES FOR SEASON: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</si>
</sst>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5" formatCode="&quot;$&quot;#,##0;\-&quot;$&quot;#,##0"/>
    <numFmt numFmtId="7" formatCode="&quot;$&quot;#,##0.00;\-&quot;$&quot;#,##0.00"/>
    <numFmt numFmtId="164" formatCode="_(* #,##0.00_);_(* \(#,##0.00\);_(* &quot;-&quot;??_);_(@_)"/>
    <numFmt numFmtId="165" formatCode="0.0"/>
    <numFmt numFmtId="166" formatCode="&quot;$&quot;#,##0.00"/>
    <numFmt numFmtId="167" formatCode="&quot;$&quot;#,##0"/>
    <numFmt numFmtId="168" formatCode="#,##0_ ;\-#,##0\ "/>
    <numFmt numFmtId="169" formatCode="_(* #,##0_);_(* \(#,##0\);_(* &quot;-&quot;??_);_(@_)"/>
    <numFmt numFmtId="170" formatCode="0.000"/>
  </numFmts>
  <fonts count="11" x14ac:knownFonts="1">
    <font>
      <sz val="10"/>
      <name val="Arial"/>
    </font>
    <font>
      <b/>
      <sz val="16"/>
      <name val="Arial"/>
      <family val="2"/>
    </font>
    <font>
      <b/>
      <u/>
      <sz val="16"/>
      <name val="Arial"/>
      <family val="2"/>
    </font>
    <font>
      <sz val="10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i/>
      <sz val="12"/>
      <name val="Arial"/>
      <family val="2"/>
    </font>
    <font>
      <b/>
      <sz val="12"/>
      <name val="Arial"/>
      <family val="2"/>
    </font>
    <font>
      <b/>
      <i/>
      <sz val="12"/>
      <name val="Arial"/>
      <family val="2"/>
    </font>
    <font>
      <sz val="14"/>
      <name val="Arial"/>
      <family val="2"/>
    </font>
    <font>
      <sz val="1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 tint="0.59999389629810485"/>
        <bgColor indexed="64"/>
      </patternFill>
    </fill>
  </fills>
  <borders count="52">
    <border>
      <left/>
      <right/>
      <top/>
      <bottom/>
      <diagonal/>
    </border>
    <border>
      <left/>
      <right/>
      <top/>
      <bottom style="thick">
        <color indexed="0"/>
      </bottom>
      <diagonal/>
    </border>
    <border>
      <left/>
      <right/>
      <top style="thick">
        <color indexed="0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</borders>
  <cellStyleXfs count="8">
    <xf numFmtId="0" fontId="0" fillId="0" borderId="0">
      <alignment vertical="top"/>
    </xf>
    <xf numFmtId="164" fontId="3" fillId="0" borderId="0" applyFont="0" applyFill="0" applyBorder="0" applyAlignment="0" applyProtection="0"/>
    <xf numFmtId="7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2" fontId="3" fillId="0" borderId="0" applyFont="0" applyFill="0" applyBorder="0" applyAlignment="0" applyProtection="0"/>
  </cellStyleXfs>
  <cellXfs count="219">
    <xf numFmtId="0" fontId="0" fillId="0" borderId="0" xfId="0">
      <alignment vertical="top"/>
    </xf>
    <xf numFmtId="0" fontId="1" fillId="2" borderId="0" xfId="0" applyFont="1" applyFill="1" applyAlignment="1" applyProtection="1">
      <protection locked="0"/>
    </xf>
    <xf numFmtId="0" fontId="0" fillId="2" borderId="0" xfId="0" applyFill="1" applyAlignment="1" applyProtection="1">
      <protection locked="0"/>
    </xf>
    <xf numFmtId="0" fontId="0" fillId="0" borderId="0" xfId="0" applyAlignment="1" applyProtection="1">
      <protection locked="0"/>
    </xf>
    <xf numFmtId="0" fontId="1" fillId="3" borderId="0" xfId="0" applyFont="1" applyFill="1" applyBorder="1" applyAlignment="1" applyProtection="1">
      <protection locked="0"/>
    </xf>
    <xf numFmtId="0" fontId="4" fillId="2" borderId="0" xfId="0" applyFont="1" applyFill="1" applyAlignment="1" applyProtection="1">
      <protection locked="0"/>
    </xf>
    <xf numFmtId="0" fontId="4" fillId="2" borderId="0" xfId="0" applyFont="1" applyFill="1" applyBorder="1" applyAlignment="1" applyProtection="1"/>
    <xf numFmtId="0" fontId="4" fillId="2" borderId="5" xfId="0" applyFont="1" applyFill="1" applyBorder="1" applyAlignment="1" applyProtection="1"/>
    <xf numFmtId="0" fontId="4" fillId="2" borderId="0" xfId="0" applyFont="1" applyFill="1" applyBorder="1" applyAlignment="1" applyProtection="1">
      <alignment horizontal="center"/>
    </xf>
    <xf numFmtId="0" fontId="4" fillId="2" borderId="6" xfId="0" applyFont="1" applyFill="1" applyBorder="1" applyAlignment="1" applyProtection="1">
      <alignment horizontal="center"/>
    </xf>
    <xf numFmtId="0" fontId="4" fillId="2" borderId="7" xfId="0" applyFont="1" applyFill="1" applyBorder="1" applyAlignment="1" applyProtection="1">
      <alignment horizontal="center"/>
    </xf>
    <xf numFmtId="0" fontId="4" fillId="2" borderId="8" xfId="0" applyFont="1" applyFill="1" applyBorder="1" applyAlignment="1" applyProtection="1"/>
    <xf numFmtId="14" fontId="4" fillId="2" borderId="4" xfId="0" applyNumberFormat="1" applyFont="1" applyFill="1" applyBorder="1" applyAlignment="1" applyProtection="1">
      <protection locked="0"/>
    </xf>
    <xf numFmtId="14" fontId="4" fillId="0" borderId="6" xfId="0" applyNumberFormat="1" applyFont="1" applyFill="1" applyBorder="1" applyAlignment="1" applyProtection="1">
      <alignment horizontal="center"/>
      <protection locked="0"/>
    </xf>
    <xf numFmtId="0" fontId="4" fillId="0" borderId="6" xfId="0" applyFont="1" applyFill="1" applyBorder="1" applyAlignment="1" applyProtection="1">
      <alignment horizontal="center"/>
      <protection locked="0"/>
    </xf>
    <xf numFmtId="0" fontId="4" fillId="5" borderId="9" xfId="0" applyFont="1" applyFill="1" applyBorder="1" applyAlignment="1" applyProtection="1">
      <protection locked="0"/>
    </xf>
    <xf numFmtId="0" fontId="4" fillId="2" borderId="10" xfId="0" applyFont="1" applyFill="1" applyBorder="1" applyAlignment="1" applyProtection="1"/>
    <xf numFmtId="14" fontId="4" fillId="2" borderId="0" xfId="0" applyNumberFormat="1" applyFont="1" applyFill="1" applyBorder="1" applyAlignment="1" applyProtection="1">
      <protection locked="0"/>
    </xf>
    <xf numFmtId="0" fontId="4" fillId="5" borderId="11" xfId="0" applyFont="1" applyFill="1" applyBorder="1" applyAlignment="1" applyProtection="1">
      <protection locked="0"/>
    </xf>
    <xf numFmtId="0" fontId="4" fillId="2" borderId="12" xfId="0" applyFont="1" applyFill="1" applyBorder="1" applyAlignment="1" applyProtection="1"/>
    <xf numFmtId="0" fontId="4" fillId="2" borderId="13" xfId="0" applyFont="1" applyFill="1" applyBorder="1" applyAlignment="1" applyProtection="1">
      <protection locked="0"/>
    </xf>
    <xf numFmtId="1" fontId="4" fillId="2" borderId="14" xfId="0" applyNumberFormat="1" applyFont="1" applyFill="1" applyBorder="1" applyAlignment="1" applyProtection="1">
      <alignment horizontal="right"/>
    </xf>
    <xf numFmtId="0" fontId="4" fillId="2" borderId="0" xfId="0" applyFont="1" applyFill="1" applyAlignment="1" applyProtection="1"/>
    <xf numFmtId="0" fontId="4" fillId="2" borderId="0" xfId="0" applyFont="1" applyFill="1" applyAlignment="1" applyProtection="1">
      <alignment horizontal="center"/>
      <protection locked="0"/>
    </xf>
    <xf numFmtId="0" fontId="5" fillId="2" borderId="3" xfId="0" applyFont="1" applyFill="1" applyBorder="1" applyAlignment="1" applyProtection="1"/>
    <xf numFmtId="0" fontId="4" fillId="2" borderId="4" xfId="0" applyFont="1" applyFill="1" applyBorder="1" applyAlignment="1" applyProtection="1">
      <protection locked="0"/>
    </xf>
    <xf numFmtId="0" fontId="4" fillId="2" borderId="4" xfId="0" applyFont="1" applyFill="1" applyBorder="1" applyAlignment="1" applyProtection="1">
      <alignment horizontal="center"/>
      <protection locked="0"/>
    </xf>
    <xf numFmtId="0" fontId="4" fillId="2" borderId="15" xfId="0" applyFont="1" applyFill="1" applyBorder="1" applyAlignment="1" applyProtection="1">
      <protection locked="0"/>
    </xf>
    <xf numFmtId="0" fontId="4" fillId="2" borderId="16" xfId="0" applyFont="1" applyFill="1" applyBorder="1" applyAlignment="1" applyProtection="1"/>
    <xf numFmtId="0" fontId="4" fillId="2" borderId="17" xfId="0" applyFont="1" applyFill="1" applyBorder="1" applyAlignment="1" applyProtection="1">
      <protection locked="0"/>
    </xf>
    <xf numFmtId="0" fontId="4" fillId="0" borderId="18" xfId="0" applyFont="1" applyFill="1" applyBorder="1" applyAlignment="1" applyProtection="1">
      <alignment horizontal="center"/>
      <protection locked="0"/>
    </xf>
    <xf numFmtId="0" fontId="4" fillId="0" borderId="19" xfId="0" applyFont="1" applyFill="1" applyBorder="1" applyAlignment="1" applyProtection="1">
      <alignment horizontal="center"/>
      <protection locked="0"/>
    </xf>
    <xf numFmtId="0" fontId="4" fillId="0" borderId="20" xfId="0" applyFont="1" applyFill="1" applyBorder="1" applyAlignment="1" applyProtection="1">
      <alignment horizontal="center"/>
      <protection locked="0"/>
    </xf>
    <xf numFmtId="0" fontId="4" fillId="2" borderId="9" xfId="0" applyFont="1" applyFill="1" applyBorder="1" applyAlignment="1" applyProtection="1"/>
    <xf numFmtId="0" fontId="4" fillId="2" borderId="14" xfId="0" applyFont="1" applyFill="1" applyBorder="1" applyAlignment="1" applyProtection="1">
      <protection locked="0"/>
    </xf>
    <xf numFmtId="0" fontId="4" fillId="0" borderId="21" xfId="0" applyFont="1" applyFill="1" applyBorder="1" applyAlignment="1" applyProtection="1">
      <alignment horizontal="center"/>
      <protection locked="0"/>
    </xf>
    <xf numFmtId="0" fontId="4" fillId="0" borderId="22" xfId="0" applyFont="1" applyFill="1" applyBorder="1" applyAlignment="1" applyProtection="1">
      <alignment horizontal="center"/>
      <protection locked="0"/>
    </xf>
    <xf numFmtId="0" fontId="4" fillId="2" borderId="14" xfId="0" applyFont="1" applyFill="1" applyBorder="1" applyAlignment="1" applyProtection="1"/>
    <xf numFmtId="2" fontId="4" fillId="2" borderId="23" xfId="0" applyNumberFormat="1" applyFont="1" applyFill="1" applyBorder="1" applyAlignment="1" applyProtection="1"/>
    <xf numFmtId="2" fontId="4" fillId="2" borderId="11" xfId="0" applyNumberFormat="1" applyFont="1" applyFill="1" applyBorder="1" applyAlignment="1" applyProtection="1"/>
    <xf numFmtId="2" fontId="4" fillId="2" borderId="12" xfId="0" applyNumberFormat="1" applyFont="1" applyFill="1" applyBorder="1" applyAlignment="1" applyProtection="1">
      <alignment horizontal="center"/>
    </xf>
    <xf numFmtId="2" fontId="4" fillId="2" borderId="6" xfId="0" applyNumberFormat="1" applyFont="1" applyFill="1" applyBorder="1" applyAlignment="1" applyProtection="1">
      <alignment horizontal="center"/>
    </xf>
    <xf numFmtId="2" fontId="4" fillId="2" borderId="22" xfId="0" applyNumberFormat="1" applyFont="1" applyFill="1" applyBorder="1" applyAlignment="1" applyProtection="1">
      <alignment horizontal="center"/>
    </xf>
    <xf numFmtId="2" fontId="4" fillId="2" borderId="14" xfId="0" applyNumberFormat="1" applyFont="1" applyFill="1" applyBorder="1" applyAlignment="1" applyProtection="1">
      <alignment horizontal="right"/>
    </xf>
    <xf numFmtId="2" fontId="4" fillId="2" borderId="13" xfId="0" applyNumberFormat="1" applyFont="1" applyFill="1" applyBorder="1" applyAlignment="1" applyProtection="1"/>
    <xf numFmtId="2" fontId="4" fillId="2" borderId="14" xfId="0" applyNumberFormat="1" applyFont="1" applyFill="1" applyBorder="1" applyAlignment="1" applyProtection="1"/>
    <xf numFmtId="2" fontId="4" fillId="0" borderId="21" xfId="0" applyNumberFormat="1" applyFont="1" applyFill="1" applyBorder="1" applyAlignment="1" applyProtection="1">
      <alignment horizontal="center"/>
      <protection locked="0"/>
    </xf>
    <xf numFmtId="2" fontId="4" fillId="0" borderId="24" xfId="0" applyNumberFormat="1" applyFont="1" applyFill="1" applyBorder="1" applyAlignment="1" applyProtection="1">
      <alignment horizontal="center"/>
      <protection locked="0"/>
    </xf>
    <xf numFmtId="2" fontId="4" fillId="0" borderId="6" xfId="0" applyNumberFormat="1" applyFont="1" applyFill="1" applyBorder="1" applyAlignment="1" applyProtection="1">
      <alignment horizontal="center"/>
      <protection locked="0"/>
    </xf>
    <xf numFmtId="2" fontId="4" fillId="0" borderId="22" xfId="0" applyNumberFormat="1" applyFont="1" applyFill="1" applyBorder="1" applyAlignment="1" applyProtection="1">
      <alignment horizontal="center"/>
      <protection locked="0"/>
    </xf>
    <xf numFmtId="2" fontId="4" fillId="5" borderId="14" xfId="0" applyNumberFormat="1" applyFont="1" applyFill="1" applyBorder="1" applyAlignment="1" applyProtection="1"/>
    <xf numFmtId="7" fontId="4" fillId="2" borderId="25" xfId="2" applyFont="1" applyFill="1" applyBorder="1" applyAlignment="1" applyProtection="1">
      <protection locked="0"/>
    </xf>
    <xf numFmtId="7" fontId="4" fillId="2" borderId="26" xfId="2" applyFont="1" applyFill="1" applyBorder="1" applyAlignment="1" applyProtection="1">
      <protection locked="0"/>
    </xf>
    <xf numFmtId="5" fontId="6" fillId="0" borderId="27" xfId="2" applyNumberFormat="1" applyFont="1" applyFill="1" applyBorder="1" applyAlignment="1" applyProtection="1">
      <alignment horizontal="center"/>
      <protection locked="0"/>
    </xf>
    <xf numFmtId="5" fontId="6" fillId="0" borderId="28" xfId="2" applyNumberFormat="1" applyFont="1" applyFill="1" applyBorder="1" applyAlignment="1" applyProtection="1">
      <alignment horizontal="center"/>
      <protection locked="0"/>
    </xf>
    <xf numFmtId="5" fontId="6" fillId="0" borderId="29" xfId="2" applyNumberFormat="1" applyFont="1" applyFill="1" applyBorder="1" applyAlignment="1" applyProtection="1">
      <alignment horizontal="center"/>
      <protection locked="0"/>
    </xf>
    <xf numFmtId="5" fontId="4" fillId="0" borderId="30" xfId="2" applyNumberFormat="1" applyFont="1" applyFill="1" applyBorder="1" applyAlignment="1" applyProtection="1">
      <alignment horizontal="center"/>
      <protection locked="0"/>
    </xf>
    <xf numFmtId="5" fontId="4" fillId="2" borderId="26" xfId="2" applyNumberFormat="1" applyFont="1" applyFill="1" applyBorder="1" applyAlignment="1" applyProtection="1">
      <alignment horizontal="right"/>
    </xf>
    <xf numFmtId="0" fontId="5" fillId="2" borderId="31" xfId="0" applyFont="1" applyFill="1" applyBorder="1" applyAlignment="1" applyProtection="1"/>
    <xf numFmtId="0" fontId="4" fillId="2" borderId="32" xfId="0" applyFont="1" applyFill="1" applyBorder="1" applyAlignment="1" applyProtection="1"/>
    <xf numFmtId="0" fontId="4" fillId="2" borderId="13" xfId="0" applyFont="1" applyFill="1" applyBorder="1" applyAlignment="1" applyProtection="1"/>
    <xf numFmtId="0" fontId="4" fillId="2" borderId="21" xfId="0" applyFont="1" applyFill="1" applyBorder="1" applyAlignment="1" applyProtection="1">
      <alignment horizontal="center"/>
    </xf>
    <xf numFmtId="0" fontId="4" fillId="2" borderId="22" xfId="0" applyFont="1" applyFill="1" applyBorder="1" applyAlignment="1" applyProtection="1">
      <alignment horizontal="center"/>
    </xf>
    <xf numFmtId="165" fontId="4" fillId="2" borderId="14" xfId="0" applyNumberFormat="1" applyFont="1" applyFill="1" applyBorder="1" applyAlignment="1" applyProtection="1">
      <alignment horizontal="right"/>
    </xf>
    <xf numFmtId="0" fontId="4" fillId="2" borderId="33" xfId="0" applyFont="1" applyFill="1" applyBorder="1" applyAlignment="1" applyProtection="1"/>
    <xf numFmtId="0" fontId="4" fillId="0" borderId="30" xfId="0" applyFont="1" applyFill="1" applyBorder="1" applyAlignment="1" applyProtection="1">
      <alignment horizontal="center"/>
      <protection locked="0"/>
    </xf>
    <xf numFmtId="0" fontId="4" fillId="5" borderId="26" xfId="0" applyFont="1" applyFill="1" applyBorder="1" applyAlignment="1" applyProtection="1"/>
    <xf numFmtId="0" fontId="4" fillId="2" borderId="31" xfId="0" applyFont="1" applyFill="1" applyBorder="1" applyAlignment="1" applyProtection="1">
      <alignment horizontal="left"/>
    </xf>
    <xf numFmtId="0" fontId="4" fillId="2" borderId="15" xfId="0" applyFont="1" applyFill="1" applyBorder="1" applyAlignment="1" applyProtection="1">
      <alignment horizontal="left"/>
      <protection locked="0"/>
    </xf>
    <xf numFmtId="0" fontId="4" fillId="2" borderId="34" xfId="0" applyFont="1" applyFill="1" applyBorder="1" applyAlignment="1" applyProtection="1">
      <alignment horizontal="left"/>
      <protection locked="0"/>
    </xf>
    <xf numFmtId="0" fontId="4" fillId="0" borderId="26" xfId="0" applyFont="1" applyFill="1" applyBorder="1" applyAlignment="1" applyProtection="1">
      <alignment horizontal="center"/>
      <protection locked="0"/>
    </xf>
    <xf numFmtId="0" fontId="4" fillId="0" borderId="8" xfId="0" applyFont="1" applyFill="1" applyBorder="1" applyAlignment="1" applyProtection="1">
      <alignment horizontal="center"/>
      <protection locked="0"/>
    </xf>
    <xf numFmtId="0" fontId="4" fillId="5" borderId="35" xfId="0" applyFont="1" applyFill="1" applyBorder="1" applyAlignment="1" applyProtection="1"/>
    <xf numFmtId="0" fontId="4" fillId="2" borderId="0" xfId="0" applyFont="1" applyFill="1" applyBorder="1" applyAlignment="1" applyProtection="1">
      <alignment horizontal="left"/>
    </xf>
    <xf numFmtId="0" fontId="4" fillId="2" borderId="0" xfId="0" applyFont="1" applyFill="1" applyBorder="1" applyAlignment="1" applyProtection="1">
      <alignment horizontal="left"/>
      <protection locked="0"/>
    </xf>
    <xf numFmtId="0" fontId="4" fillId="2" borderId="0" xfId="0" applyFont="1" applyFill="1" applyBorder="1" applyAlignment="1" applyProtection="1">
      <protection locked="0"/>
    </xf>
    <xf numFmtId="5" fontId="4" fillId="2" borderId="15" xfId="0" applyNumberFormat="1" applyFont="1" applyFill="1" applyBorder="1" applyAlignment="1" applyProtection="1">
      <alignment horizontal="left"/>
      <protection locked="0"/>
    </xf>
    <xf numFmtId="5" fontId="4" fillId="2" borderId="34" xfId="0" applyNumberFormat="1" applyFont="1" applyFill="1" applyBorder="1" applyAlignment="1" applyProtection="1">
      <alignment horizontal="left"/>
      <protection locked="0"/>
    </xf>
    <xf numFmtId="5" fontId="4" fillId="2" borderId="34" xfId="2" applyNumberFormat="1" applyFont="1" applyFill="1" applyBorder="1" applyAlignment="1" applyProtection="1">
      <protection locked="0"/>
    </xf>
    <xf numFmtId="5" fontId="4" fillId="2" borderId="15" xfId="2" applyNumberFormat="1" applyFont="1" applyFill="1" applyBorder="1" applyAlignment="1" applyProtection="1">
      <protection locked="0"/>
    </xf>
    <xf numFmtId="5" fontId="4" fillId="2" borderId="35" xfId="2" applyNumberFormat="1" applyFont="1" applyFill="1" applyBorder="1" applyAlignment="1" applyProtection="1">
      <protection locked="0"/>
    </xf>
    <xf numFmtId="5" fontId="4" fillId="2" borderId="35" xfId="0" applyNumberFormat="1" applyFont="1" applyFill="1" applyBorder="1" applyAlignment="1" applyProtection="1"/>
    <xf numFmtId="7" fontId="4" fillId="2" borderId="0" xfId="2" applyFont="1" applyFill="1" applyAlignment="1" applyProtection="1">
      <protection locked="0"/>
    </xf>
    <xf numFmtId="0" fontId="7" fillId="2" borderId="0" xfId="0" applyFont="1" applyFill="1" applyAlignment="1" applyProtection="1">
      <protection locked="0"/>
    </xf>
    <xf numFmtId="0" fontId="4" fillId="2" borderId="36" xfId="0" applyFont="1" applyFill="1" applyBorder="1" applyAlignment="1" applyProtection="1">
      <alignment horizontal="center"/>
    </xf>
    <xf numFmtId="0" fontId="4" fillId="2" borderId="37" xfId="0" applyFont="1" applyFill="1" applyBorder="1" applyAlignment="1" applyProtection="1">
      <alignment horizontal="center"/>
    </xf>
    <xf numFmtId="0" fontId="4" fillId="2" borderId="34" xfId="0" applyFont="1" applyFill="1" applyBorder="1" applyAlignment="1" applyProtection="1"/>
    <xf numFmtId="14" fontId="4" fillId="2" borderId="32" xfId="0" applyNumberFormat="1" applyFont="1" applyFill="1" applyBorder="1" applyAlignment="1" applyProtection="1">
      <protection locked="0"/>
    </xf>
    <xf numFmtId="0" fontId="4" fillId="2" borderId="32" xfId="0" applyFont="1" applyFill="1" applyBorder="1" applyAlignment="1" applyProtection="1">
      <protection locked="0"/>
    </xf>
    <xf numFmtId="0" fontId="4" fillId="2" borderId="9" xfId="0" applyFont="1" applyFill="1" applyBorder="1" applyAlignment="1" applyProtection="1">
      <protection locked="0"/>
    </xf>
    <xf numFmtId="16" fontId="4" fillId="0" borderId="38" xfId="0" applyNumberFormat="1" applyFont="1" applyFill="1" applyBorder="1" applyAlignment="1" applyProtection="1">
      <alignment horizontal="center"/>
      <protection locked="0"/>
    </xf>
    <xf numFmtId="16" fontId="4" fillId="0" borderId="39" xfId="0" applyNumberFormat="1" applyFont="1" applyFill="1" applyBorder="1" applyAlignment="1" applyProtection="1">
      <alignment horizontal="center"/>
      <protection locked="0"/>
    </xf>
    <xf numFmtId="0" fontId="4" fillId="0" borderId="40" xfId="0" applyFont="1" applyFill="1" applyBorder="1" applyAlignment="1" applyProtection="1">
      <alignment horizontal="center"/>
      <protection locked="0"/>
    </xf>
    <xf numFmtId="1" fontId="4" fillId="5" borderId="14" xfId="0" applyNumberFormat="1" applyFont="1" applyFill="1" applyBorder="1" applyAlignment="1" applyProtection="1">
      <alignment horizontal="right"/>
    </xf>
    <xf numFmtId="0" fontId="4" fillId="2" borderId="31" xfId="0" applyFont="1" applyFill="1" applyBorder="1" applyAlignment="1" applyProtection="1">
      <alignment horizontal="center"/>
      <protection locked="0"/>
    </xf>
    <xf numFmtId="0" fontId="4" fillId="2" borderId="34" xfId="0" applyFont="1" applyFill="1" applyBorder="1" applyAlignment="1" applyProtection="1">
      <alignment horizontal="center"/>
      <protection locked="0"/>
    </xf>
    <xf numFmtId="0" fontId="4" fillId="2" borderId="35" xfId="0" applyFont="1" applyFill="1" applyBorder="1" applyAlignment="1" applyProtection="1">
      <protection locked="0"/>
    </xf>
    <xf numFmtId="0" fontId="4" fillId="2" borderId="3" xfId="0" applyFont="1" applyFill="1" applyBorder="1" applyAlignment="1" applyProtection="1"/>
    <xf numFmtId="2" fontId="4" fillId="2" borderId="21" xfId="0" applyNumberFormat="1" applyFont="1" applyFill="1" applyBorder="1" applyAlignment="1" applyProtection="1">
      <alignment horizontal="center"/>
    </xf>
    <xf numFmtId="5" fontId="6" fillId="0" borderId="40" xfId="2" applyNumberFormat="1" applyFont="1" applyFill="1" applyBorder="1" applyAlignment="1" applyProtection="1">
      <alignment horizontal="center"/>
      <protection locked="0"/>
    </xf>
    <xf numFmtId="5" fontId="6" fillId="0" borderId="30" xfId="2" applyNumberFormat="1" applyFont="1" applyFill="1" applyBorder="1" applyAlignment="1" applyProtection="1">
      <alignment horizontal="center"/>
      <protection locked="0"/>
    </xf>
    <xf numFmtId="7" fontId="4" fillId="2" borderId="26" xfId="2" applyFont="1" applyFill="1" applyBorder="1" applyAlignment="1" applyProtection="1">
      <alignment horizontal="right"/>
    </xf>
    <xf numFmtId="0" fontId="4" fillId="2" borderId="0" xfId="0" applyFont="1" applyFill="1" applyBorder="1" applyAlignment="1" applyProtection="1">
      <alignment horizontal="center"/>
      <protection locked="0"/>
    </xf>
    <xf numFmtId="5" fontId="4" fillId="2" borderId="41" xfId="2" applyNumberFormat="1" applyFont="1" applyFill="1" applyBorder="1" applyAlignment="1" applyProtection="1">
      <alignment horizontal="center"/>
      <protection locked="0"/>
    </xf>
    <xf numFmtId="5" fontId="4" fillId="2" borderId="15" xfId="0" applyNumberFormat="1" applyFont="1" applyFill="1" applyBorder="1" applyAlignment="1" applyProtection="1"/>
    <xf numFmtId="5" fontId="4" fillId="2" borderId="0" xfId="0" applyNumberFormat="1" applyFont="1" applyFill="1" applyBorder="1" applyAlignment="1" applyProtection="1">
      <alignment horizontal="left"/>
      <protection locked="0"/>
    </xf>
    <xf numFmtId="5" fontId="4" fillId="2" borderId="0" xfId="2" applyNumberFormat="1" applyFont="1" applyFill="1" applyBorder="1" applyAlignment="1" applyProtection="1">
      <protection locked="0"/>
    </xf>
    <xf numFmtId="5" fontId="4" fillId="2" borderId="0" xfId="0" applyNumberFormat="1" applyFont="1" applyFill="1" applyBorder="1" applyAlignment="1" applyProtection="1"/>
    <xf numFmtId="5" fontId="0" fillId="0" borderId="0" xfId="0" applyNumberFormat="1" applyAlignment="1" applyProtection="1">
      <protection locked="0"/>
    </xf>
    <xf numFmtId="0" fontId="4" fillId="2" borderId="15" xfId="0" applyFont="1" applyFill="1" applyBorder="1" applyAlignment="1" applyProtection="1"/>
    <xf numFmtId="0" fontId="4" fillId="2" borderId="31" xfId="0" applyFont="1" applyFill="1" applyBorder="1" applyAlignment="1" applyProtection="1"/>
    <xf numFmtId="0" fontId="5" fillId="2" borderId="0" xfId="0" applyFont="1" applyFill="1" applyAlignment="1" applyProtection="1"/>
    <xf numFmtId="0" fontId="9" fillId="2" borderId="3" xfId="0" applyFont="1" applyFill="1" applyBorder="1" applyAlignment="1" applyProtection="1"/>
    <xf numFmtId="0" fontId="9" fillId="2" borderId="4" xfId="0" applyFont="1" applyFill="1" applyBorder="1" applyAlignment="1" applyProtection="1"/>
    <xf numFmtId="0" fontId="9" fillId="2" borderId="33" xfId="0" applyFont="1" applyFill="1" applyBorder="1" applyAlignment="1" applyProtection="1"/>
    <xf numFmtId="0" fontId="9" fillId="2" borderId="0" xfId="0" applyFont="1" applyFill="1" applyBorder="1" applyAlignment="1" applyProtection="1"/>
    <xf numFmtId="0" fontId="9" fillId="2" borderId="10" xfId="0" applyFont="1" applyFill="1" applyBorder="1" applyAlignment="1" applyProtection="1"/>
    <xf numFmtId="0" fontId="9" fillId="2" borderId="25" xfId="0" applyFont="1" applyFill="1" applyBorder="1" applyAlignment="1" applyProtection="1"/>
    <xf numFmtId="0" fontId="4" fillId="0" borderId="0" xfId="0" applyFont="1" applyAlignment="1" applyProtection="1">
      <protection locked="0"/>
    </xf>
    <xf numFmtId="0" fontId="5" fillId="0" borderId="0" xfId="0" applyFont="1" applyAlignment="1" applyProtection="1">
      <protection locked="0"/>
    </xf>
    <xf numFmtId="0" fontId="7" fillId="0" borderId="0" xfId="0" applyFont="1" applyAlignment="1" applyProtection="1">
      <protection locked="0"/>
    </xf>
    <xf numFmtId="0" fontId="4" fillId="0" borderId="3" xfId="0" applyFont="1" applyBorder="1" applyAlignment="1" applyProtection="1">
      <protection locked="0"/>
    </xf>
    <xf numFmtId="0" fontId="4" fillId="0" borderId="4" xfId="0" applyFont="1" applyBorder="1" applyAlignment="1" applyProtection="1">
      <protection locked="0"/>
    </xf>
    <xf numFmtId="0" fontId="4" fillId="6" borderId="17" xfId="0" applyFont="1" applyFill="1" applyBorder="1" applyAlignment="1" applyProtection="1">
      <protection locked="0"/>
    </xf>
    <xf numFmtId="0" fontId="4" fillId="0" borderId="33" xfId="0" applyFont="1" applyBorder="1" applyAlignment="1" applyProtection="1">
      <protection locked="0"/>
    </xf>
    <xf numFmtId="0" fontId="4" fillId="0" borderId="0" xfId="0" applyFont="1" applyBorder="1" applyAlignment="1" applyProtection="1">
      <protection locked="0"/>
    </xf>
    <xf numFmtId="0" fontId="4" fillId="6" borderId="51" xfId="0" applyFont="1" applyFill="1" applyBorder="1" applyAlignment="1" applyProtection="1">
      <protection locked="0"/>
    </xf>
    <xf numFmtId="0" fontId="4" fillId="0" borderId="10" xfId="0" applyFont="1" applyBorder="1" applyAlignment="1" applyProtection="1">
      <protection locked="0"/>
    </xf>
    <xf numFmtId="0" fontId="4" fillId="0" borderId="25" xfId="0" applyFont="1" applyBorder="1" applyAlignment="1" applyProtection="1">
      <protection locked="0"/>
    </xf>
    <xf numFmtId="0" fontId="4" fillId="0" borderId="26" xfId="0" applyFont="1" applyBorder="1" applyAlignment="1" applyProtection="1">
      <protection locked="0"/>
    </xf>
    <xf numFmtId="0" fontId="4" fillId="0" borderId="51" xfId="0" applyFont="1" applyBorder="1" applyAlignment="1" applyProtection="1">
      <protection locked="0"/>
    </xf>
    <xf numFmtId="0" fontId="3" fillId="0" borderId="0" xfId="0" applyFont="1" applyAlignment="1" applyProtection="1">
      <protection locked="0"/>
    </xf>
    <xf numFmtId="0" fontId="4" fillId="0" borderId="3" xfId="0" applyFont="1" applyFill="1" applyBorder="1" applyAlignment="1" applyProtection="1">
      <protection locked="0"/>
    </xf>
    <xf numFmtId="0" fontId="0" fillId="0" borderId="4" xfId="0" applyBorder="1" applyAlignment="1" applyProtection="1">
      <protection locked="0"/>
    </xf>
    <xf numFmtId="0" fontId="0" fillId="6" borderId="17" xfId="0" applyFill="1" applyBorder="1" applyAlignment="1" applyProtection="1">
      <protection locked="0"/>
    </xf>
    <xf numFmtId="0" fontId="4" fillId="0" borderId="10" xfId="0" applyFont="1" applyFill="1" applyBorder="1" applyAlignment="1" applyProtection="1">
      <protection locked="0"/>
    </xf>
    <xf numFmtId="0" fontId="0" fillId="0" borderId="25" xfId="0" applyBorder="1" applyAlignment="1" applyProtection="1">
      <protection locked="0"/>
    </xf>
    <xf numFmtId="9" fontId="0" fillId="0" borderId="26" xfId="3" applyNumberFormat="1" applyFont="1" applyBorder="1" applyAlignment="1" applyProtection="1">
      <protection locked="0"/>
    </xf>
    <xf numFmtId="0" fontId="4" fillId="0" borderId="0" xfId="0" applyFont="1" applyFill="1" applyBorder="1" applyAlignment="1" applyProtection="1">
      <protection locked="0"/>
    </xf>
    <xf numFmtId="0" fontId="10" fillId="0" borderId="3" xfId="0" applyFont="1" applyBorder="1" applyAlignment="1" applyProtection="1">
      <protection locked="0"/>
    </xf>
    <xf numFmtId="0" fontId="10" fillId="0" borderId="4" xfId="0" applyFont="1" applyBorder="1" applyAlignment="1" applyProtection="1">
      <protection locked="0"/>
    </xf>
    <xf numFmtId="0" fontId="10" fillId="0" borderId="17" xfId="0" applyFont="1" applyBorder="1" applyAlignment="1" applyProtection="1">
      <protection locked="0"/>
    </xf>
    <xf numFmtId="0" fontId="1" fillId="0" borderId="1" xfId="0" applyFont="1" applyFill="1" applyBorder="1" applyAlignment="1" applyProtection="1">
      <alignment horizontal="center"/>
      <protection locked="0"/>
    </xf>
    <xf numFmtId="0" fontId="2" fillId="0" borderId="1" xfId="0" applyFont="1" applyFill="1" applyBorder="1" applyAlignment="1" applyProtection="1">
      <alignment horizontal="center"/>
      <protection locked="0"/>
    </xf>
    <xf numFmtId="0" fontId="3" fillId="4" borderId="2" xfId="0" applyFont="1" applyFill="1" applyBorder="1" applyAlignment="1" applyProtection="1">
      <alignment horizontal="center"/>
      <protection locked="0"/>
    </xf>
    <xf numFmtId="0" fontId="4" fillId="2" borderId="3" xfId="0" applyFont="1" applyFill="1" applyBorder="1" applyAlignment="1" applyProtection="1">
      <alignment horizontal="center"/>
    </xf>
    <xf numFmtId="0" fontId="4" fillId="2" borderId="4" xfId="0" applyFont="1" applyFill="1" applyBorder="1" applyAlignment="1" applyProtection="1">
      <alignment horizontal="center"/>
    </xf>
    <xf numFmtId="0" fontId="4" fillId="2" borderId="36" xfId="0" applyFont="1" applyFill="1" applyBorder="1" applyAlignment="1" applyProtection="1">
      <alignment horizontal="center"/>
    </xf>
    <xf numFmtId="0" fontId="4" fillId="2" borderId="42" xfId="0" applyFont="1" applyFill="1" applyBorder="1" applyAlignment="1" applyProtection="1">
      <alignment horizontal="center"/>
    </xf>
    <xf numFmtId="0" fontId="4" fillId="2" borderId="37" xfId="0" applyFont="1" applyFill="1" applyBorder="1" applyAlignment="1" applyProtection="1">
      <alignment horizontal="center"/>
    </xf>
    <xf numFmtId="166" fontId="4" fillId="0" borderId="21" xfId="0" applyNumberFormat="1" applyFont="1" applyFill="1" applyBorder="1" applyAlignment="1" applyProtection="1">
      <alignment horizontal="center"/>
      <protection locked="0"/>
    </xf>
    <xf numFmtId="166" fontId="4" fillId="0" borderId="6" xfId="0" applyNumberFormat="1" applyFont="1" applyFill="1" applyBorder="1" applyAlignment="1" applyProtection="1">
      <alignment horizontal="center"/>
      <protection locked="0"/>
    </xf>
    <xf numFmtId="165" fontId="4" fillId="0" borderId="7" xfId="0" applyNumberFormat="1" applyFont="1" applyFill="1" applyBorder="1" applyAlignment="1" applyProtection="1">
      <alignment horizontal="center"/>
      <protection locked="0"/>
    </xf>
    <xf numFmtId="165" fontId="4" fillId="0" borderId="24" xfId="0" applyNumberFormat="1" applyFont="1" applyFill="1" applyBorder="1" applyAlignment="1" applyProtection="1">
      <alignment horizontal="center"/>
      <protection locked="0"/>
    </xf>
    <xf numFmtId="10" fontId="4" fillId="2" borderId="6" xfId="3" applyFont="1" applyFill="1" applyBorder="1" applyAlignment="1" applyProtection="1">
      <alignment horizontal="center"/>
    </xf>
    <xf numFmtId="167" fontId="4" fillId="2" borderId="6" xfId="0" applyNumberFormat="1" applyFont="1" applyFill="1" applyBorder="1" applyAlignment="1" applyProtection="1">
      <alignment horizontal="center"/>
      <protection locked="0"/>
    </xf>
    <xf numFmtId="10" fontId="4" fillId="2" borderId="22" xfId="3" applyFont="1" applyFill="1" applyBorder="1" applyAlignment="1" applyProtection="1">
      <alignment horizontal="center"/>
    </xf>
    <xf numFmtId="166" fontId="4" fillId="0" borderId="38" xfId="0" applyNumberFormat="1" applyFont="1" applyFill="1" applyBorder="1" applyAlignment="1" applyProtection="1">
      <alignment horizontal="center"/>
      <protection locked="0"/>
    </xf>
    <xf numFmtId="166" fontId="4" fillId="0" borderId="43" xfId="0" applyNumberFormat="1" applyFont="1" applyFill="1" applyBorder="1" applyAlignment="1" applyProtection="1">
      <alignment horizontal="center"/>
      <protection locked="0"/>
    </xf>
    <xf numFmtId="165" fontId="4" fillId="0" borderId="43" xfId="0" applyNumberFormat="1" applyFont="1" applyFill="1" applyBorder="1" applyAlignment="1" applyProtection="1">
      <alignment horizontal="center"/>
      <protection locked="0"/>
    </xf>
    <xf numFmtId="10" fontId="4" fillId="2" borderId="43" xfId="3" applyFont="1" applyFill="1" applyBorder="1" applyAlignment="1" applyProtection="1">
      <alignment horizontal="center"/>
    </xf>
    <xf numFmtId="167" fontId="4" fillId="2" borderId="43" xfId="0" applyNumberFormat="1" applyFont="1" applyFill="1" applyBorder="1" applyAlignment="1" applyProtection="1">
      <alignment horizontal="center"/>
      <protection locked="0"/>
    </xf>
    <xf numFmtId="10" fontId="4" fillId="2" borderId="39" xfId="3" applyFont="1" applyFill="1" applyBorder="1" applyAlignment="1" applyProtection="1">
      <alignment horizontal="center"/>
    </xf>
    <xf numFmtId="166" fontId="9" fillId="0" borderId="7" xfId="0" applyNumberFormat="1" applyFont="1" applyFill="1" applyBorder="1" applyAlignment="1" applyProtection="1">
      <alignment horizontal="center"/>
      <protection locked="0"/>
    </xf>
    <xf numFmtId="166" fontId="9" fillId="0" borderId="13" xfId="0" applyNumberFormat="1" applyFont="1" applyFill="1" applyBorder="1" applyAlignment="1" applyProtection="1">
      <alignment horizontal="center"/>
      <protection locked="0"/>
    </xf>
    <xf numFmtId="166" fontId="9" fillId="0" borderId="24" xfId="0" applyNumberFormat="1" applyFont="1" applyFill="1" applyBorder="1" applyAlignment="1" applyProtection="1">
      <alignment horizontal="center"/>
      <protection locked="0"/>
    </xf>
    <xf numFmtId="7" fontId="9" fillId="2" borderId="7" xfId="2" applyFont="1" applyFill="1" applyBorder="1" applyAlignment="1" applyProtection="1">
      <alignment horizontal="right"/>
    </xf>
    <xf numFmtId="7" fontId="9" fillId="2" borderId="13" xfId="2" applyFont="1" applyFill="1" applyBorder="1" applyAlignment="1" applyProtection="1">
      <alignment horizontal="right"/>
    </xf>
    <xf numFmtId="7" fontId="9" fillId="2" borderId="14" xfId="2" applyFont="1" applyFill="1" applyBorder="1" applyAlignment="1" applyProtection="1">
      <alignment horizontal="right"/>
    </xf>
    <xf numFmtId="166" fontId="4" fillId="0" borderId="40" xfId="0" applyNumberFormat="1" applyFont="1" applyFill="1" applyBorder="1" applyAlignment="1" applyProtection="1">
      <alignment horizontal="center"/>
      <protection locked="0"/>
    </xf>
    <xf numFmtId="166" fontId="4" fillId="0" borderId="29" xfId="0" applyNumberFormat="1" applyFont="1" applyFill="1" applyBorder="1" applyAlignment="1" applyProtection="1">
      <alignment horizontal="center"/>
      <protection locked="0"/>
    </xf>
    <xf numFmtId="165" fontId="4" fillId="0" borderId="44" xfId="0" applyNumberFormat="1" applyFont="1" applyFill="1" applyBorder="1" applyAlignment="1" applyProtection="1">
      <alignment horizontal="center"/>
      <protection locked="0"/>
    </xf>
    <xf numFmtId="165" fontId="4" fillId="0" borderId="45" xfId="0" applyNumberFormat="1" applyFont="1" applyFill="1" applyBorder="1" applyAlignment="1" applyProtection="1">
      <alignment horizontal="center"/>
      <protection locked="0"/>
    </xf>
    <xf numFmtId="10" fontId="4" fillId="2" borderId="29" xfId="3" applyFont="1" applyFill="1" applyBorder="1" applyAlignment="1" applyProtection="1">
      <alignment horizontal="center"/>
    </xf>
    <xf numFmtId="167" fontId="4" fillId="2" borderId="29" xfId="0" applyNumberFormat="1" applyFont="1" applyFill="1" applyBorder="1" applyAlignment="1" applyProtection="1">
      <alignment horizontal="center"/>
      <protection locked="0"/>
    </xf>
    <xf numFmtId="10" fontId="4" fillId="2" borderId="30" xfId="3" applyFont="1" applyFill="1" applyBorder="1" applyAlignment="1" applyProtection="1">
      <alignment horizontal="center"/>
    </xf>
    <xf numFmtId="166" fontId="4" fillId="2" borderId="36" xfId="0" applyNumberFormat="1" applyFont="1" applyFill="1" applyBorder="1" applyAlignment="1" applyProtection="1">
      <alignment horizontal="center"/>
    </xf>
    <xf numFmtId="166" fontId="4" fillId="2" borderId="42" xfId="0" applyNumberFormat="1" applyFont="1" applyFill="1" applyBorder="1" applyAlignment="1" applyProtection="1">
      <alignment horizontal="center"/>
    </xf>
    <xf numFmtId="165" fontId="4" fillId="2" borderId="41" xfId="0" applyNumberFormat="1" applyFont="1" applyFill="1" applyBorder="1" applyAlignment="1" applyProtection="1">
      <alignment horizontal="center"/>
    </xf>
    <xf numFmtId="165" fontId="4" fillId="2" borderId="46" xfId="0" applyNumberFormat="1" applyFont="1" applyFill="1" applyBorder="1" applyAlignment="1" applyProtection="1">
      <alignment horizontal="center"/>
    </xf>
    <xf numFmtId="10" fontId="4" fillId="2" borderId="41" xfId="3" applyFont="1" applyFill="1" applyBorder="1" applyAlignment="1" applyProtection="1">
      <alignment horizontal="center"/>
    </xf>
    <xf numFmtId="10" fontId="4" fillId="2" borderId="46" xfId="3" applyFont="1" applyFill="1" applyBorder="1" applyAlignment="1" applyProtection="1">
      <alignment horizontal="center"/>
    </xf>
    <xf numFmtId="167" fontId="4" fillId="2" borderId="42" xfId="0" applyNumberFormat="1" applyFont="1" applyFill="1" applyBorder="1" applyAlignment="1" applyProtection="1">
      <alignment horizontal="center"/>
      <protection locked="0"/>
    </xf>
    <xf numFmtId="0" fontId="8" fillId="2" borderId="31" xfId="0" applyFont="1" applyFill="1" applyBorder="1" applyAlignment="1" applyProtection="1">
      <alignment horizontal="center"/>
    </xf>
    <xf numFmtId="0" fontId="8" fillId="2" borderId="15" xfId="0" applyFont="1" applyFill="1" applyBorder="1" applyAlignment="1" applyProtection="1">
      <alignment horizontal="center"/>
    </xf>
    <xf numFmtId="0" fontId="8" fillId="2" borderId="34" xfId="0" applyFont="1" applyFill="1" applyBorder="1" applyAlignment="1" applyProtection="1">
      <alignment horizontal="center"/>
    </xf>
    <xf numFmtId="0" fontId="9" fillId="0" borderId="47" xfId="0" applyFont="1" applyFill="1" applyBorder="1" applyAlignment="1" applyProtection="1">
      <alignment horizontal="center"/>
      <protection locked="0"/>
    </xf>
    <xf numFmtId="0" fontId="9" fillId="0" borderId="32" xfId="0" applyFont="1" applyFill="1" applyBorder="1" applyAlignment="1" applyProtection="1">
      <alignment horizontal="center"/>
      <protection locked="0"/>
    </xf>
    <xf numFmtId="0" fontId="9" fillId="0" borderId="48" xfId="0" applyFont="1" applyFill="1" applyBorder="1" applyAlignment="1" applyProtection="1">
      <alignment horizontal="center"/>
      <protection locked="0"/>
    </xf>
    <xf numFmtId="168" fontId="9" fillId="2" borderId="47" xfId="0" applyNumberFormat="1" applyFont="1" applyFill="1" applyBorder="1" applyAlignment="1" applyProtection="1">
      <alignment horizontal="right"/>
    </xf>
    <xf numFmtId="168" fontId="9" fillId="2" borderId="32" xfId="0" applyNumberFormat="1" applyFont="1" applyFill="1" applyBorder="1" applyAlignment="1" applyProtection="1">
      <alignment horizontal="right"/>
    </xf>
    <xf numFmtId="168" fontId="9" fillId="2" borderId="9" xfId="0" applyNumberFormat="1" applyFont="1" applyFill="1" applyBorder="1" applyAlignment="1" applyProtection="1">
      <alignment horizontal="right"/>
    </xf>
    <xf numFmtId="167" fontId="9" fillId="0" borderId="7" xfId="0" applyNumberFormat="1" applyFont="1" applyFill="1" applyBorder="1" applyAlignment="1" applyProtection="1">
      <alignment horizontal="center"/>
      <protection locked="0"/>
    </xf>
    <xf numFmtId="167" fontId="9" fillId="0" borderId="13" xfId="0" applyNumberFormat="1" applyFont="1" applyFill="1" applyBorder="1" applyAlignment="1" applyProtection="1">
      <alignment horizontal="center"/>
      <protection locked="0"/>
    </xf>
    <xf numFmtId="167" fontId="9" fillId="0" borderId="24" xfId="0" applyNumberFormat="1" applyFont="1" applyFill="1" applyBorder="1" applyAlignment="1" applyProtection="1">
      <alignment horizontal="center"/>
      <protection locked="0"/>
    </xf>
    <xf numFmtId="5" fontId="9" fillId="2" borderId="7" xfId="2" applyNumberFormat="1" applyFont="1" applyFill="1" applyBorder="1" applyAlignment="1" applyProtection="1">
      <alignment horizontal="right"/>
    </xf>
    <xf numFmtId="5" fontId="9" fillId="2" borderId="13" xfId="2" applyNumberFormat="1" applyFont="1" applyFill="1" applyBorder="1" applyAlignment="1" applyProtection="1">
      <alignment horizontal="right"/>
    </xf>
    <xf numFmtId="5" fontId="9" fillId="2" borderId="14" xfId="2" applyNumberFormat="1" applyFont="1" applyFill="1" applyBorder="1" applyAlignment="1" applyProtection="1">
      <alignment horizontal="right"/>
    </xf>
    <xf numFmtId="0" fontId="9" fillId="0" borderId="44" xfId="0" applyFont="1" applyFill="1" applyBorder="1" applyAlignment="1" applyProtection="1">
      <alignment horizontal="center"/>
      <protection locked="0"/>
    </xf>
    <xf numFmtId="0" fontId="9" fillId="0" borderId="49" xfId="0" applyFont="1" applyFill="1" applyBorder="1" applyAlignment="1" applyProtection="1">
      <alignment horizontal="center"/>
      <protection locked="0"/>
    </xf>
    <xf numFmtId="0" fontId="9" fillId="0" borderId="45" xfId="0" applyFont="1" applyFill="1" applyBorder="1" applyAlignment="1" applyProtection="1">
      <alignment horizontal="center"/>
      <protection locked="0"/>
    </xf>
    <xf numFmtId="170" fontId="9" fillId="2" borderId="44" xfId="0" applyNumberFormat="1" applyFont="1" applyFill="1" applyBorder="1" applyAlignment="1" applyProtection="1">
      <alignment horizontal="right"/>
    </xf>
    <xf numFmtId="170" fontId="9" fillId="2" borderId="49" xfId="0" applyNumberFormat="1" applyFont="1" applyFill="1" applyBorder="1" applyAlignment="1" applyProtection="1">
      <alignment horizontal="right"/>
    </xf>
    <xf numFmtId="170" fontId="9" fillId="2" borderId="50" xfId="0" applyNumberFormat="1" applyFont="1" applyFill="1" applyBorder="1" applyAlignment="1" applyProtection="1">
      <alignment horizontal="right"/>
    </xf>
    <xf numFmtId="0" fontId="4" fillId="0" borderId="33" xfId="0" applyFont="1" applyBorder="1" applyAlignment="1" applyProtection="1">
      <alignment horizontal="center" wrapText="1"/>
      <protection locked="0"/>
    </xf>
    <xf numFmtId="0" fontId="4" fillId="0" borderId="0" xfId="0" applyFont="1" applyBorder="1" applyAlignment="1" applyProtection="1">
      <alignment horizontal="center" wrapText="1"/>
      <protection locked="0"/>
    </xf>
    <xf numFmtId="0" fontId="4" fillId="0" borderId="51" xfId="0" applyFont="1" applyBorder="1" applyAlignment="1" applyProtection="1">
      <alignment horizontal="center" wrapText="1"/>
      <protection locked="0"/>
    </xf>
    <xf numFmtId="0" fontId="4" fillId="0" borderId="10" xfId="0" applyFont="1" applyBorder="1" applyAlignment="1" applyProtection="1">
      <alignment horizontal="center" wrapText="1"/>
      <protection locked="0"/>
    </xf>
    <xf numFmtId="0" fontId="4" fillId="0" borderId="25" xfId="0" applyFont="1" applyBorder="1" applyAlignment="1" applyProtection="1">
      <alignment horizontal="center" wrapText="1"/>
      <protection locked="0"/>
    </xf>
    <xf numFmtId="0" fontId="4" fillId="0" borderId="26" xfId="0" applyFont="1" applyBorder="1" applyAlignment="1" applyProtection="1">
      <alignment horizontal="center" wrapText="1"/>
      <protection locked="0"/>
    </xf>
    <xf numFmtId="0" fontId="9" fillId="0" borderId="7" xfId="0" applyFont="1" applyFill="1" applyBorder="1" applyAlignment="1" applyProtection="1">
      <alignment horizontal="center"/>
      <protection locked="0"/>
    </xf>
    <xf numFmtId="0" fontId="9" fillId="0" borderId="13" xfId="0" applyFont="1" applyFill="1" applyBorder="1" applyAlignment="1" applyProtection="1">
      <alignment horizontal="center"/>
      <protection locked="0"/>
    </xf>
    <xf numFmtId="0" fontId="9" fillId="0" borderId="24" xfId="0" applyFont="1" applyFill="1" applyBorder="1" applyAlignment="1" applyProtection="1">
      <alignment horizontal="center"/>
      <protection locked="0"/>
    </xf>
    <xf numFmtId="169" fontId="9" fillId="2" borderId="7" xfId="1" applyNumberFormat="1" applyFont="1" applyFill="1" applyBorder="1" applyAlignment="1" applyProtection="1">
      <alignment horizontal="right"/>
    </xf>
    <xf numFmtId="169" fontId="9" fillId="2" borderId="13" xfId="1" applyNumberFormat="1" applyFont="1" applyFill="1" applyBorder="1" applyAlignment="1" applyProtection="1">
      <alignment horizontal="right"/>
    </xf>
    <xf numFmtId="169" fontId="9" fillId="2" borderId="14" xfId="1" applyNumberFormat="1" applyFont="1" applyFill="1" applyBorder="1" applyAlignment="1" applyProtection="1">
      <alignment horizontal="right"/>
    </xf>
    <xf numFmtId="165" fontId="9" fillId="2" borderId="7" xfId="0" applyNumberFormat="1" applyFont="1" applyFill="1" applyBorder="1" applyAlignment="1" applyProtection="1">
      <alignment horizontal="right"/>
    </xf>
    <xf numFmtId="165" fontId="9" fillId="2" borderId="13" xfId="0" applyNumberFormat="1" applyFont="1" applyFill="1" applyBorder="1" applyAlignment="1" applyProtection="1">
      <alignment horizontal="right"/>
    </xf>
    <xf numFmtId="165" fontId="9" fillId="2" borderId="14" xfId="0" applyNumberFormat="1" applyFont="1" applyFill="1" applyBorder="1" applyAlignment="1" applyProtection="1">
      <alignment horizontal="right"/>
    </xf>
  </cellXfs>
  <cellStyles count="8">
    <cellStyle name="Comma" xfId="1" builtinId="3"/>
    <cellStyle name="Comma0" xfId="4" xr:uid="{00000000-0005-0000-0000-000001000000}"/>
    <cellStyle name="Currency" xfId="2" builtinId="4"/>
    <cellStyle name="Currency0" xfId="5" xr:uid="{00000000-0005-0000-0000-000003000000}"/>
    <cellStyle name="Date" xfId="6" xr:uid="{00000000-0005-0000-0000-000004000000}"/>
    <cellStyle name="Fixed" xfId="7" xr:uid="{00000000-0005-0000-0000-000005000000}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Velvet Income</a:t>
            </a:r>
            <a:r>
              <a:rPr lang="en-US" baseline="0"/>
              <a:t> By Grade</a:t>
            </a:r>
            <a:endParaRPr lang="en-US"/>
          </a:p>
        </c:rich>
      </c:tx>
      <c:layout>
        <c:manualLayout>
          <c:xMode val="edge"/>
          <c:yMode val="edge"/>
          <c:x val="1.9318800194353763E-2"/>
          <c:y val="6.4814814814814811E-2"/>
        </c:manualLayout>
      </c:layout>
      <c:overlay val="1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Velvet!$A$44:$A$54</c:f>
              <c:strCache>
                <c:ptCount val="11"/>
                <c:pt idx="0">
                  <c:v>Super A (Total kg)</c:v>
                </c:pt>
                <c:pt idx="1">
                  <c:v>A</c:v>
                </c:pt>
                <c:pt idx="2">
                  <c:v>B</c:v>
                </c:pt>
                <c:pt idx="3">
                  <c:v>C</c:v>
                </c:pt>
                <c:pt idx="4">
                  <c:v>D</c:v>
                </c:pt>
                <c:pt idx="5">
                  <c:v>Any velvet graded Long</c:v>
                </c:pt>
                <c:pt idx="6">
                  <c:v>Damaged</c:v>
                </c:pt>
                <c:pt idx="7">
                  <c:v>Spiker</c:v>
                </c:pt>
                <c:pt idx="8">
                  <c:v>Regrowth</c:v>
                </c:pt>
                <c:pt idx="9">
                  <c:v>Hard Antler</c:v>
                </c:pt>
                <c:pt idx="10">
                  <c:v>Other</c:v>
                </c:pt>
              </c:strCache>
            </c:strRef>
          </c:cat>
          <c:val>
            <c:numRef>
              <c:f>Velvet!$L$44:$L$54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ED-4EBD-B78C-009334F891F3}"/>
            </c:ext>
          </c:extLst>
        </c:ser>
        <c:ser>
          <c:idx val="1"/>
          <c:order val="1"/>
          <c:cat>
            <c:strRef>
              <c:f>Velvet!$A$44:$A$54</c:f>
              <c:strCache>
                <c:ptCount val="11"/>
                <c:pt idx="0">
                  <c:v>Super A (Total kg)</c:v>
                </c:pt>
                <c:pt idx="1">
                  <c:v>A</c:v>
                </c:pt>
                <c:pt idx="2">
                  <c:v>B</c:v>
                </c:pt>
                <c:pt idx="3">
                  <c:v>C</c:v>
                </c:pt>
                <c:pt idx="4">
                  <c:v>D</c:v>
                </c:pt>
                <c:pt idx="5">
                  <c:v>Any velvet graded Long</c:v>
                </c:pt>
                <c:pt idx="6">
                  <c:v>Damaged</c:v>
                </c:pt>
                <c:pt idx="7">
                  <c:v>Spiker</c:v>
                </c:pt>
                <c:pt idx="8">
                  <c:v>Regrowth</c:v>
                </c:pt>
                <c:pt idx="9">
                  <c:v>Hard Antler</c:v>
                </c:pt>
                <c:pt idx="10">
                  <c:v>Other</c:v>
                </c:pt>
              </c:strCache>
            </c:strRef>
          </c:cat>
          <c:val>
            <c:numRef>
              <c:f>Velvet!$M$44:$M$54</c:f>
              <c:numCache>
                <c:formatCode>0.00%</c:formatCode>
                <c:ptCount val="11"/>
              </c:numCache>
            </c:numRef>
          </c:val>
          <c:extLst>
            <c:ext xmlns:c16="http://schemas.microsoft.com/office/drawing/2014/chart" uri="{C3380CC4-5D6E-409C-BE32-E72D297353CC}">
              <c16:uniqueId val="{00000001-E0ED-4EBD-B78C-009334F89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t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687917</xdr:colOff>
      <xdr:row>0</xdr:row>
      <xdr:rowOff>198436</xdr:rowOff>
    </xdr:from>
    <xdr:to>
      <xdr:col>12</xdr:col>
      <xdr:colOff>1100667</xdr:colOff>
      <xdr:row>3</xdr:row>
      <xdr:rowOff>208750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36717" y="198436"/>
          <a:ext cx="2012950" cy="791364"/>
        </a:xfrm>
        <a:prstGeom prst="rect">
          <a:avLst/>
        </a:prstGeom>
      </xdr:spPr>
    </xdr:pic>
    <xdr:clientData/>
  </xdr:twoCellAnchor>
  <xdr:twoCellAnchor>
    <xdr:from>
      <xdr:col>0</xdr:col>
      <xdr:colOff>29766</xdr:colOff>
      <xdr:row>66</xdr:row>
      <xdr:rowOff>96838</xdr:rowOff>
    </xdr:from>
    <xdr:to>
      <xdr:col>13</xdr:col>
      <xdr:colOff>29766</xdr:colOff>
      <xdr:row>98</xdr:row>
      <xdr:rowOff>61913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N106"/>
  <sheetViews>
    <sheetView showGridLines="0" tabSelected="1" view="pageLayout" zoomScale="96" zoomScalePageLayoutView="96" workbookViewId="0">
      <selection activeCell="A6" sqref="A6"/>
    </sheetView>
  </sheetViews>
  <sheetFormatPr defaultColWidth="9.21875" defaultRowHeight="13.2" x14ac:dyDescent="0.25"/>
  <cols>
    <col min="1" max="1" width="32" style="3" customWidth="1"/>
    <col min="2" max="12" width="11.44140625" style="3" customWidth="1"/>
    <col min="13" max="13" width="18" style="3" customWidth="1"/>
    <col min="14" max="16384" width="9.21875" style="3"/>
  </cols>
  <sheetData>
    <row r="1" spans="1:13" ht="21" x14ac:dyDescent="0.4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2" spans="1:13" ht="21" x14ac:dyDescent="0.4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</row>
    <row r="3" spans="1:13" ht="21.6" thickBot="1" x14ac:dyDescent="0.45">
      <c r="A3" s="2"/>
      <c r="B3" s="4" t="s">
        <v>1</v>
      </c>
      <c r="C3" s="142"/>
      <c r="D3" s="143"/>
      <c r="E3" s="143"/>
      <c r="F3" s="2"/>
      <c r="G3" s="2"/>
      <c r="H3" s="2"/>
      <c r="I3" s="2"/>
      <c r="J3" s="2"/>
      <c r="K3" s="2"/>
      <c r="L3" s="2"/>
      <c r="M3" s="2"/>
    </row>
    <row r="4" spans="1:13" ht="22.2" thickTop="1" thickBot="1" x14ac:dyDescent="0.45">
      <c r="A4" s="2"/>
      <c r="B4" s="4" t="s">
        <v>2</v>
      </c>
      <c r="C4" s="144"/>
      <c r="D4" s="144"/>
      <c r="E4" s="144"/>
      <c r="F4" s="2"/>
      <c r="G4" s="2"/>
      <c r="H4" s="2"/>
      <c r="I4" s="2"/>
      <c r="J4" s="2"/>
      <c r="K4" s="2"/>
      <c r="L4" s="2"/>
      <c r="M4" s="2"/>
    </row>
    <row r="5" spans="1:13" ht="15.6" thickBot="1" x14ac:dyDescent="0.3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</row>
    <row r="6" spans="1:13" ht="15" x14ac:dyDescent="0.25">
      <c r="A6" s="5"/>
      <c r="B6" s="6"/>
      <c r="C6" s="6"/>
      <c r="D6" s="145" t="s">
        <v>3</v>
      </c>
      <c r="E6" s="146"/>
      <c r="F6" s="146"/>
      <c r="G6" s="146"/>
      <c r="H6" s="146"/>
      <c r="I6" s="146"/>
      <c r="J6" s="146"/>
      <c r="K6" s="146"/>
      <c r="L6" s="146"/>
      <c r="M6" s="7" t="s">
        <v>4</v>
      </c>
    </row>
    <row r="7" spans="1:13" ht="15.6" thickBot="1" x14ac:dyDescent="0.3">
      <c r="A7" s="5"/>
      <c r="B7" s="8"/>
      <c r="C7" s="8"/>
      <c r="D7" s="9" t="s">
        <v>5</v>
      </c>
      <c r="E7" s="9" t="s">
        <v>6</v>
      </c>
      <c r="F7" s="9" t="s">
        <v>7</v>
      </c>
      <c r="G7" s="9" t="s">
        <v>8</v>
      </c>
      <c r="H7" s="9" t="s">
        <v>9</v>
      </c>
      <c r="I7" s="9" t="s">
        <v>10</v>
      </c>
      <c r="J7" s="9" t="s">
        <v>11</v>
      </c>
      <c r="K7" s="9" t="s">
        <v>12</v>
      </c>
      <c r="L7" s="10" t="s">
        <v>13</v>
      </c>
      <c r="M7" s="11"/>
    </row>
    <row r="8" spans="1:13" ht="15" x14ac:dyDescent="0.25">
      <c r="A8" s="12" t="s">
        <v>14</v>
      </c>
      <c r="B8" s="12"/>
      <c r="C8" s="12"/>
      <c r="D8" s="13"/>
      <c r="E8" s="13"/>
      <c r="F8" s="13"/>
      <c r="G8" s="13"/>
      <c r="H8" s="13"/>
      <c r="I8" s="13"/>
      <c r="J8" s="13"/>
      <c r="K8" s="13"/>
      <c r="L8" s="14"/>
      <c r="M8" s="15"/>
    </row>
    <row r="9" spans="1:13" ht="15.6" thickBot="1" x14ac:dyDescent="0.3">
      <c r="A9" s="16" t="s">
        <v>15</v>
      </c>
      <c r="B9" s="17"/>
      <c r="C9" s="17"/>
      <c r="D9" s="14"/>
      <c r="E9" s="14"/>
      <c r="F9" s="14"/>
      <c r="G9" s="14"/>
      <c r="H9" s="14"/>
      <c r="I9" s="14"/>
      <c r="J9" s="14"/>
      <c r="K9" s="14"/>
      <c r="L9" s="14"/>
      <c r="M9" s="18"/>
    </row>
    <row r="10" spans="1:13" ht="15" x14ac:dyDescent="0.25">
      <c r="A10" s="19" t="s">
        <v>16</v>
      </c>
      <c r="B10" s="20"/>
      <c r="C10" s="20"/>
      <c r="D10" s="14"/>
      <c r="E10" s="14"/>
      <c r="F10" s="14"/>
      <c r="G10" s="14"/>
      <c r="H10" s="14"/>
      <c r="I10" s="14"/>
      <c r="J10" s="14"/>
      <c r="K10" s="14"/>
      <c r="L10" s="14"/>
      <c r="M10" s="21" t="str">
        <f>IFERROR(((D10*D13)+(E10*E13)+(F10*F13)+(G10*G13)+(H10*H13)+(I10*I13)+(J10*J13)+(K10*K13)+(L10*L13))/M13, "0")</f>
        <v>0</v>
      </c>
    </row>
    <row r="11" spans="1:13" ht="4.5" customHeight="1" thickBot="1" x14ac:dyDescent="0.3">
      <c r="A11" s="22"/>
      <c r="B11" s="5"/>
      <c r="C11" s="5"/>
      <c r="D11" s="23"/>
      <c r="E11" s="23"/>
      <c r="F11" s="23"/>
      <c r="G11" s="23"/>
      <c r="H11" s="23"/>
      <c r="I11" s="23"/>
      <c r="J11" s="23"/>
      <c r="K11" s="23"/>
      <c r="L11" s="23"/>
      <c r="M11" s="5"/>
    </row>
    <row r="12" spans="1:13" ht="18" thickBot="1" x14ac:dyDescent="0.35">
      <c r="A12" s="24" t="s">
        <v>17</v>
      </c>
      <c r="B12" s="25"/>
      <c r="C12" s="25"/>
      <c r="D12" s="26"/>
      <c r="E12" s="26"/>
      <c r="F12" s="26"/>
      <c r="G12" s="26"/>
      <c r="H12" s="26"/>
      <c r="I12" s="26"/>
      <c r="J12" s="26"/>
      <c r="K12" s="26"/>
      <c r="L12" s="26"/>
      <c r="M12" s="27"/>
    </row>
    <row r="13" spans="1:13" ht="15" x14ac:dyDescent="0.25">
      <c r="A13" s="28" t="s">
        <v>18</v>
      </c>
      <c r="B13" s="25"/>
      <c r="C13" s="29"/>
      <c r="D13" s="30"/>
      <c r="E13" s="31"/>
      <c r="F13" s="31"/>
      <c r="G13" s="31"/>
      <c r="H13" s="31"/>
      <c r="I13" s="31"/>
      <c r="J13" s="31"/>
      <c r="K13" s="31"/>
      <c r="L13" s="32"/>
      <c r="M13" s="33">
        <f>SUM(D13:L13)</f>
        <v>0</v>
      </c>
    </row>
    <row r="14" spans="1:13" ht="15" x14ac:dyDescent="0.25">
      <c r="A14" s="19" t="s">
        <v>19</v>
      </c>
      <c r="B14" s="20"/>
      <c r="C14" s="34"/>
      <c r="D14" s="35"/>
      <c r="E14" s="14"/>
      <c r="F14" s="14"/>
      <c r="G14" s="14"/>
      <c r="H14" s="14"/>
      <c r="I14" s="14"/>
      <c r="J14" s="14"/>
      <c r="K14" s="14"/>
      <c r="L14" s="36"/>
      <c r="M14" s="37">
        <f>SUM(D14:L14)</f>
        <v>0</v>
      </c>
    </row>
    <row r="15" spans="1:13" ht="15" x14ac:dyDescent="0.25">
      <c r="A15" s="19" t="s">
        <v>20</v>
      </c>
      <c r="B15" s="38" t="str">
        <f t="shared" ref="B15:L15" si="0">IFERROR(B14/B13, "")</f>
        <v/>
      </c>
      <c r="C15" s="39" t="str">
        <f t="shared" si="0"/>
        <v/>
      </c>
      <c r="D15" s="40" t="str">
        <f t="shared" si="0"/>
        <v/>
      </c>
      <c r="E15" s="41" t="str">
        <f t="shared" si="0"/>
        <v/>
      </c>
      <c r="F15" s="41" t="str">
        <f t="shared" si="0"/>
        <v/>
      </c>
      <c r="G15" s="41" t="str">
        <f t="shared" si="0"/>
        <v/>
      </c>
      <c r="H15" s="41" t="str">
        <f t="shared" si="0"/>
        <v/>
      </c>
      <c r="I15" s="41" t="str">
        <f t="shared" si="0"/>
        <v/>
      </c>
      <c r="J15" s="41" t="str">
        <f t="shared" si="0"/>
        <v/>
      </c>
      <c r="K15" s="41" t="str">
        <f t="shared" si="0"/>
        <v/>
      </c>
      <c r="L15" s="42" t="str">
        <f t="shared" si="0"/>
        <v/>
      </c>
      <c r="M15" s="43" t="str">
        <f>IFERROR(M14/M13, "0")</f>
        <v>0</v>
      </c>
    </row>
    <row r="16" spans="1:13" ht="15" x14ac:dyDescent="0.25">
      <c r="A16" s="19" t="s">
        <v>21</v>
      </c>
      <c r="B16" s="44"/>
      <c r="C16" s="45"/>
      <c r="D16" s="46"/>
      <c r="E16" s="47"/>
      <c r="F16" s="47"/>
      <c r="G16" s="47"/>
      <c r="H16" s="48"/>
      <c r="I16" s="48"/>
      <c r="J16" s="48"/>
      <c r="K16" s="48"/>
      <c r="L16" s="49"/>
      <c r="M16" s="50"/>
    </row>
    <row r="17" spans="1:13" ht="16.2" thickBot="1" x14ac:dyDescent="0.35">
      <c r="A17" s="16" t="s">
        <v>22</v>
      </c>
      <c r="B17" s="51"/>
      <c r="C17" s="52"/>
      <c r="D17" s="53"/>
      <c r="E17" s="54"/>
      <c r="F17" s="54"/>
      <c r="G17" s="54"/>
      <c r="H17" s="55"/>
      <c r="I17" s="55"/>
      <c r="J17" s="55"/>
      <c r="K17" s="55"/>
      <c r="L17" s="56"/>
      <c r="M17" s="57" t="str">
        <f>IFERROR(((D14*D17)+(E14*E17)+(F14*F17)+(G14*G17)+(H14*H17)+(I14*I17)+(J14*J17)+(K14*K17)+(L14*L17))/M14, "0")</f>
        <v>0</v>
      </c>
    </row>
    <row r="18" spans="1:13" ht="3.75" customHeight="1" thickBot="1" x14ac:dyDescent="0.3">
      <c r="A18" s="22"/>
      <c r="B18" s="5"/>
      <c r="C18" s="5"/>
      <c r="D18" s="23"/>
      <c r="E18" s="23"/>
      <c r="F18" s="23"/>
      <c r="G18" s="23"/>
      <c r="H18" s="23"/>
      <c r="I18" s="23"/>
      <c r="J18" s="23"/>
      <c r="K18" s="23"/>
      <c r="L18" s="23"/>
      <c r="M18" s="5"/>
    </row>
    <row r="19" spans="1:13" ht="18" thickBot="1" x14ac:dyDescent="0.35">
      <c r="A19" s="58" t="s">
        <v>23</v>
      </c>
      <c r="B19" s="27"/>
      <c r="C19" s="27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1:13" ht="15" x14ac:dyDescent="0.25">
      <c r="A20" s="28" t="s">
        <v>18</v>
      </c>
      <c r="B20" s="59"/>
      <c r="C20" s="59"/>
      <c r="D20" s="30"/>
      <c r="E20" s="31"/>
      <c r="F20" s="31"/>
      <c r="G20" s="31"/>
      <c r="H20" s="31"/>
      <c r="I20" s="31"/>
      <c r="J20" s="31"/>
      <c r="K20" s="31"/>
      <c r="L20" s="32"/>
      <c r="M20" s="33">
        <f>SUM(D20:L20)</f>
        <v>0</v>
      </c>
    </row>
    <row r="21" spans="1:13" ht="15" x14ac:dyDescent="0.25">
      <c r="A21" s="19" t="s">
        <v>24</v>
      </c>
      <c r="B21" s="60"/>
      <c r="C21" s="60"/>
      <c r="D21" s="35"/>
      <c r="E21" s="14"/>
      <c r="F21" s="14"/>
      <c r="G21" s="14"/>
      <c r="H21" s="14"/>
      <c r="I21" s="14"/>
      <c r="J21" s="14"/>
      <c r="K21" s="14"/>
      <c r="L21" s="36"/>
      <c r="M21" s="37">
        <f>SUM(D21:L21)</f>
        <v>0</v>
      </c>
    </row>
    <row r="22" spans="1:13" ht="15" x14ac:dyDescent="0.25">
      <c r="A22" s="19" t="s">
        <v>25</v>
      </c>
      <c r="B22" s="60"/>
      <c r="C22" s="60"/>
      <c r="D22" s="61" t="str">
        <f t="shared" ref="D22:L22" si="1">IFERROR(D21/D20, "")</f>
        <v/>
      </c>
      <c r="E22" s="9" t="str">
        <f t="shared" si="1"/>
        <v/>
      </c>
      <c r="F22" s="41" t="str">
        <f t="shared" si="1"/>
        <v/>
      </c>
      <c r="G22" s="41" t="str">
        <f t="shared" si="1"/>
        <v/>
      </c>
      <c r="H22" s="41" t="str">
        <f t="shared" si="1"/>
        <v/>
      </c>
      <c r="I22" s="41" t="str">
        <f t="shared" si="1"/>
        <v/>
      </c>
      <c r="J22" s="41" t="str">
        <f t="shared" si="1"/>
        <v/>
      </c>
      <c r="K22" s="41" t="str">
        <f t="shared" si="1"/>
        <v/>
      </c>
      <c r="L22" s="62" t="str">
        <f t="shared" si="1"/>
        <v/>
      </c>
      <c r="M22" s="63" t="str">
        <f>IFERROR(M21/M20, "0")</f>
        <v>0</v>
      </c>
    </row>
    <row r="23" spans="1:13" ht="16.2" thickBot="1" x14ac:dyDescent="0.35">
      <c r="A23" s="64" t="s">
        <v>22</v>
      </c>
      <c r="B23" s="6"/>
      <c r="C23" s="6"/>
      <c r="D23" s="53"/>
      <c r="E23" s="54"/>
      <c r="F23" s="54"/>
      <c r="G23" s="54"/>
      <c r="H23" s="55"/>
      <c r="I23" s="55"/>
      <c r="J23" s="55"/>
      <c r="K23" s="55"/>
      <c r="L23" s="65"/>
      <c r="M23" s="66"/>
    </row>
    <row r="24" spans="1:13" ht="15.6" thickBot="1" x14ac:dyDescent="0.3">
      <c r="A24" s="67" t="s">
        <v>26</v>
      </c>
      <c r="B24" s="68"/>
      <c r="C24" s="69"/>
      <c r="D24" s="70"/>
      <c r="E24" s="71"/>
      <c r="F24" s="71"/>
      <c r="G24" s="71"/>
      <c r="H24" s="71"/>
      <c r="I24" s="71"/>
      <c r="J24" s="71"/>
      <c r="K24" s="71"/>
      <c r="L24" s="71"/>
      <c r="M24" s="72"/>
    </row>
    <row r="25" spans="1:13" ht="15.6" thickBot="1" x14ac:dyDescent="0.3">
      <c r="A25" s="73"/>
      <c r="B25" s="74"/>
      <c r="C25" s="74"/>
      <c r="D25" s="75"/>
      <c r="E25" s="75"/>
      <c r="F25" s="75"/>
      <c r="G25" s="75"/>
      <c r="H25" s="75"/>
      <c r="I25" s="75"/>
      <c r="J25" s="75"/>
      <c r="K25" s="75"/>
      <c r="L25" s="75"/>
      <c r="M25" s="6"/>
    </row>
    <row r="26" spans="1:13" ht="15.6" thickBot="1" x14ac:dyDescent="0.3">
      <c r="A26" s="67" t="s">
        <v>27</v>
      </c>
      <c r="B26" s="76"/>
      <c r="C26" s="77"/>
      <c r="D26" s="78">
        <f t="shared" ref="D26:L26" si="2">(D14*D17)+(D21*D23)</f>
        <v>0</v>
      </c>
      <c r="E26" s="79">
        <f t="shared" si="2"/>
        <v>0</v>
      </c>
      <c r="F26" s="80">
        <f t="shared" si="2"/>
        <v>0</v>
      </c>
      <c r="G26" s="79">
        <f t="shared" si="2"/>
        <v>0</v>
      </c>
      <c r="H26" s="79">
        <f t="shared" si="2"/>
        <v>0</v>
      </c>
      <c r="I26" s="79">
        <f t="shared" si="2"/>
        <v>0</v>
      </c>
      <c r="J26" s="79">
        <f t="shared" si="2"/>
        <v>0</v>
      </c>
      <c r="K26" s="79">
        <f t="shared" si="2"/>
        <v>0</v>
      </c>
      <c r="L26" s="79">
        <f t="shared" si="2"/>
        <v>0</v>
      </c>
      <c r="M26" s="81">
        <f>SUM(D26:L26)</f>
        <v>0</v>
      </c>
    </row>
    <row r="27" spans="1:13" ht="15.6" thickBot="1" x14ac:dyDescent="0.3">
      <c r="A27" s="22"/>
      <c r="B27" s="5"/>
      <c r="C27" s="5"/>
      <c r="D27" s="82"/>
      <c r="E27" s="5"/>
      <c r="F27" s="5"/>
      <c r="G27" s="5"/>
      <c r="H27" s="5"/>
      <c r="I27" s="5"/>
      <c r="J27" s="5"/>
      <c r="K27" s="5"/>
      <c r="L27" s="5"/>
      <c r="M27" s="5"/>
    </row>
    <row r="28" spans="1:13" ht="16.2" thickBot="1" x14ac:dyDescent="0.35">
      <c r="A28" s="83" t="s">
        <v>28</v>
      </c>
      <c r="B28" s="8"/>
      <c r="C28" s="8"/>
      <c r="D28" s="8"/>
      <c r="E28" s="8"/>
      <c r="F28" s="8"/>
      <c r="G28" s="8"/>
      <c r="H28" s="8"/>
      <c r="I28" s="8"/>
      <c r="J28" s="8"/>
      <c r="K28" s="84" t="s">
        <v>29</v>
      </c>
      <c r="L28" s="85" t="s">
        <v>30</v>
      </c>
      <c r="M28" s="86" t="s">
        <v>31</v>
      </c>
    </row>
    <row r="29" spans="1:13" ht="15" x14ac:dyDescent="0.25">
      <c r="A29" s="87" t="s">
        <v>32</v>
      </c>
      <c r="B29" s="87"/>
      <c r="C29" s="87"/>
      <c r="D29" s="88"/>
      <c r="E29" s="88"/>
      <c r="F29" s="88"/>
      <c r="G29" s="88"/>
      <c r="H29" s="88"/>
      <c r="I29" s="88"/>
      <c r="J29" s="89"/>
      <c r="K29" s="90"/>
      <c r="L29" s="91"/>
      <c r="M29" s="15"/>
    </row>
    <row r="30" spans="1:13" ht="15.6" thickBot="1" x14ac:dyDescent="0.3">
      <c r="A30" s="16" t="s">
        <v>15</v>
      </c>
      <c r="B30" s="17"/>
      <c r="C30" s="17"/>
      <c r="D30" s="75"/>
      <c r="E30" s="75"/>
      <c r="F30" s="75"/>
      <c r="G30" s="75"/>
      <c r="H30" s="75"/>
      <c r="I30" s="75"/>
      <c r="J30" s="75"/>
      <c r="K30" s="35"/>
      <c r="L30" s="36"/>
      <c r="M30" s="18"/>
    </row>
    <row r="31" spans="1:13" ht="15.6" thickBot="1" x14ac:dyDescent="0.3">
      <c r="A31" s="19" t="s">
        <v>16</v>
      </c>
      <c r="B31" s="20"/>
      <c r="C31" s="20"/>
      <c r="D31" s="20"/>
      <c r="E31" s="20"/>
      <c r="F31" s="20"/>
      <c r="G31" s="20"/>
      <c r="H31" s="20"/>
      <c r="I31" s="20"/>
      <c r="J31" s="20"/>
      <c r="K31" s="92"/>
      <c r="L31" s="65"/>
      <c r="M31" s="93"/>
    </row>
    <row r="32" spans="1:13" ht="5.25" customHeight="1" thickBot="1" x14ac:dyDescent="0.3">
      <c r="A32" s="22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</row>
    <row r="33" spans="1:14" ht="18" thickBot="1" x14ac:dyDescent="0.35">
      <c r="A33" s="24" t="s">
        <v>33</v>
      </c>
      <c r="B33" s="25"/>
      <c r="C33" s="25"/>
      <c r="D33" s="25"/>
      <c r="E33" s="25"/>
      <c r="F33" s="25"/>
      <c r="G33" s="25"/>
      <c r="H33" s="25"/>
      <c r="I33" s="25"/>
      <c r="J33" s="25"/>
      <c r="K33" s="94" t="s">
        <v>29</v>
      </c>
      <c r="L33" s="95" t="s">
        <v>30</v>
      </c>
      <c r="M33" s="96" t="s">
        <v>31</v>
      </c>
    </row>
    <row r="34" spans="1:14" ht="15" x14ac:dyDescent="0.25">
      <c r="A34" s="97" t="s">
        <v>18</v>
      </c>
      <c r="B34" s="25"/>
      <c r="C34" s="25"/>
      <c r="D34" s="25"/>
      <c r="E34" s="25"/>
      <c r="F34" s="25"/>
      <c r="G34" s="25"/>
      <c r="H34" s="25"/>
      <c r="I34" s="25"/>
      <c r="J34" s="25"/>
      <c r="K34" s="30"/>
      <c r="L34" s="32"/>
      <c r="M34" s="33">
        <f>SUM(K34:L34)</f>
        <v>0</v>
      </c>
    </row>
    <row r="35" spans="1:14" ht="15" x14ac:dyDescent="0.25">
      <c r="A35" s="19" t="s">
        <v>19</v>
      </c>
      <c r="B35" s="20"/>
      <c r="C35" s="20"/>
      <c r="D35" s="20"/>
      <c r="E35" s="20"/>
      <c r="F35" s="20"/>
      <c r="G35" s="20"/>
      <c r="H35" s="20"/>
      <c r="I35" s="20"/>
      <c r="J35" s="20"/>
      <c r="K35" s="35"/>
      <c r="L35" s="36"/>
      <c r="M35" s="37">
        <f>SUM(K35:L35)</f>
        <v>0</v>
      </c>
    </row>
    <row r="36" spans="1:14" ht="15" x14ac:dyDescent="0.25">
      <c r="A36" s="19" t="s">
        <v>20</v>
      </c>
      <c r="B36" s="44" t="str">
        <f t="shared" ref="B36:L36" si="3">IFERROR(B35/B34, "")</f>
        <v/>
      </c>
      <c r="C36" s="44" t="str">
        <f t="shared" si="3"/>
        <v/>
      </c>
      <c r="D36" s="44"/>
      <c r="E36" s="44"/>
      <c r="F36" s="44"/>
      <c r="G36" s="44" t="str">
        <f t="shared" si="3"/>
        <v/>
      </c>
      <c r="H36" s="44" t="str">
        <f t="shared" si="3"/>
        <v/>
      </c>
      <c r="I36" s="44"/>
      <c r="J36" s="44"/>
      <c r="K36" s="98" t="str">
        <f t="shared" si="3"/>
        <v/>
      </c>
      <c r="L36" s="42" t="str">
        <f t="shared" si="3"/>
        <v/>
      </c>
      <c r="M36" s="43" t="str">
        <f>IFERROR(M35/M34, "0")</f>
        <v>0</v>
      </c>
    </row>
    <row r="37" spans="1:14" ht="16.2" thickBot="1" x14ac:dyDescent="0.35">
      <c r="A37" s="16" t="s">
        <v>22</v>
      </c>
      <c r="B37" s="51"/>
      <c r="C37" s="51"/>
      <c r="D37" s="51"/>
      <c r="E37" s="51"/>
      <c r="F37" s="51"/>
      <c r="G37" s="51"/>
      <c r="H37" s="51"/>
      <c r="I37" s="51"/>
      <c r="J37" s="51"/>
      <c r="K37" s="99"/>
      <c r="L37" s="100"/>
      <c r="M37" s="101" t="str">
        <f>IFERROR(((K35*K37)+(L35*L37))/M35, "0")</f>
        <v>0</v>
      </c>
    </row>
    <row r="38" spans="1:14" ht="5.25" customHeight="1" thickBot="1" x14ac:dyDescent="0.3">
      <c r="A38" s="73"/>
      <c r="B38" s="74"/>
      <c r="C38" s="74"/>
      <c r="D38" s="75"/>
      <c r="E38" s="75"/>
      <c r="F38" s="75"/>
      <c r="G38" s="75"/>
      <c r="H38" s="75"/>
      <c r="I38" s="75"/>
      <c r="J38" s="75"/>
      <c r="K38" s="102"/>
      <c r="L38" s="102"/>
      <c r="M38" s="6"/>
    </row>
    <row r="39" spans="1:14" ht="15.6" thickBot="1" x14ac:dyDescent="0.3">
      <c r="A39" s="67" t="s">
        <v>27</v>
      </c>
      <c r="B39" s="76"/>
      <c r="C39" s="76"/>
      <c r="D39" s="79"/>
      <c r="E39" s="79"/>
      <c r="F39" s="79"/>
      <c r="G39" s="79"/>
      <c r="H39" s="79"/>
      <c r="I39" s="79"/>
      <c r="J39" s="79"/>
      <c r="K39" s="103">
        <f>(K35*K37)</f>
        <v>0</v>
      </c>
      <c r="L39" s="103">
        <f>(L35*L37)</f>
        <v>0</v>
      </c>
      <c r="M39" s="104">
        <f>SUM(G39:L39)</f>
        <v>0</v>
      </c>
    </row>
    <row r="40" spans="1:14" ht="15" x14ac:dyDescent="0.25">
      <c r="A40" s="73"/>
      <c r="B40" s="105"/>
      <c r="C40" s="105"/>
      <c r="D40" s="106"/>
      <c r="E40" s="106"/>
      <c r="F40" s="106"/>
      <c r="G40" s="106"/>
      <c r="H40" s="106"/>
      <c r="I40" s="106"/>
      <c r="J40" s="106"/>
      <c r="K40" s="106"/>
      <c r="L40" s="106"/>
      <c r="M40" s="107"/>
    </row>
    <row r="41" spans="1:14" ht="15" x14ac:dyDescent="0.25">
      <c r="A41" s="73"/>
      <c r="B41" s="105"/>
      <c r="C41" s="105"/>
      <c r="D41" s="106"/>
      <c r="E41" s="106"/>
      <c r="F41" s="106"/>
      <c r="G41" s="106"/>
      <c r="H41" s="106"/>
      <c r="I41" s="106"/>
      <c r="J41" s="106"/>
      <c r="K41" s="106"/>
      <c r="L41" s="106"/>
      <c r="M41" s="107"/>
    </row>
    <row r="42" spans="1:14" ht="15.6" thickBot="1" x14ac:dyDescent="0.3">
      <c r="A42" s="22"/>
      <c r="B42" s="22"/>
      <c r="C42" s="22"/>
      <c r="D42" s="22"/>
      <c r="E42" s="22"/>
      <c r="F42" s="22"/>
      <c r="G42" s="5"/>
      <c r="H42" s="5"/>
      <c r="I42" s="5"/>
      <c r="J42" s="5"/>
      <c r="K42" s="5"/>
      <c r="L42" s="5"/>
      <c r="M42" s="5"/>
      <c r="N42" s="108"/>
    </row>
    <row r="43" spans="1:14" ht="18" thickBot="1" x14ac:dyDescent="0.35">
      <c r="A43" s="58" t="s">
        <v>34</v>
      </c>
      <c r="B43" s="109"/>
      <c r="C43" s="109"/>
      <c r="D43" s="147" t="s">
        <v>35</v>
      </c>
      <c r="E43" s="148"/>
      <c r="F43" s="148" t="s">
        <v>36</v>
      </c>
      <c r="G43" s="148"/>
      <c r="H43" s="148" t="s">
        <v>37</v>
      </c>
      <c r="I43" s="148"/>
      <c r="J43" s="148" t="s">
        <v>38</v>
      </c>
      <c r="K43" s="148"/>
      <c r="L43" s="148" t="s">
        <v>39</v>
      </c>
      <c r="M43" s="149"/>
    </row>
    <row r="44" spans="1:14" ht="15" x14ac:dyDescent="0.25">
      <c r="A44" s="28" t="s">
        <v>40</v>
      </c>
      <c r="B44" s="59"/>
      <c r="C44" s="59"/>
      <c r="D44" s="157"/>
      <c r="E44" s="158"/>
      <c r="F44" s="159"/>
      <c r="G44" s="159"/>
      <c r="H44" s="160" t="str">
        <f>IFERROR(F44/F$55, "%")</f>
        <v>%</v>
      </c>
      <c r="I44" s="160"/>
      <c r="J44" s="161">
        <f>D44*F44</f>
        <v>0</v>
      </c>
      <c r="K44" s="161"/>
      <c r="L44" s="160" t="str">
        <f>IFERROR(J44/J$55, "%")</f>
        <v>%</v>
      </c>
      <c r="M44" s="162"/>
    </row>
    <row r="45" spans="1:14" ht="15" x14ac:dyDescent="0.25">
      <c r="A45" s="19" t="s">
        <v>41</v>
      </c>
      <c r="B45" s="60"/>
      <c r="C45" s="60"/>
      <c r="D45" s="150"/>
      <c r="E45" s="151"/>
      <c r="F45" s="152"/>
      <c r="G45" s="153"/>
      <c r="H45" s="154" t="str">
        <f t="shared" ref="H45:H54" si="4">IFERROR(F45/F$55, "%")</f>
        <v>%</v>
      </c>
      <c r="I45" s="154"/>
      <c r="J45" s="155">
        <f t="shared" ref="J45:J54" si="5">D45*F45</f>
        <v>0</v>
      </c>
      <c r="K45" s="155"/>
      <c r="L45" s="154" t="str">
        <f t="shared" ref="L45:L54" si="6">IFERROR(J45/J$55, "%")</f>
        <v>%</v>
      </c>
      <c r="M45" s="156"/>
    </row>
    <row r="46" spans="1:14" ht="15" x14ac:dyDescent="0.25">
      <c r="A46" s="19" t="s">
        <v>42</v>
      </c>
      <c r="B46" s="60"/>
      <c r="C46" s="60"/>
      <c r="D46" s="150"/>
      <c r="E46" s="151"/>
      <c r="F46" s="152"/>
      <c r="G46" s="153"/>
      <c r="H46" s="154" t="str">
        <f t="shared" si="4"/>
        <v>%</v>
      </c>
      <c r="I46" s="154"/>
      <c r="J46" s="155">
        <f t="shared" si="5"/>
        <v>0</v>
      </c>
      <c r="K46" s="155"/>
      <c r="L46" s="154" t="str">
        <f t="shared" si="6"/>
        <v>%</v>
      </c>
      <c r="M46" s="156"/>
    </row>
    <row r="47" spans="1:14" ht="15" x14ac:dyDescent="0.25">
      <c r="A47" s="19" t="s">
        <v>43</v>
      </c>
      <c r="B47" s="60"/>
      <c r="C47" s="60"/>
      <c r="D47" s="150"/>
      <c r="E47" s="151"/>
      <c r="F47" s="152"/>
      <c r="G47" s="153"/>
      <c r="H47" s="154" t="str">
        <f t="shared" si="4"/>
        <v>%</v>
      </c>
      <c r="I47" s="154"/>
      <c r="J47" s="155">
        <f t="shared" si="5"/>
        <v>0</v>
      </c>
      <c r="K47" s="155"/>
      <c r="L47" s="154" t="str">
        <f t="shared" si="6"/>
        <v>%</v>
      </c>
      <c r="M47" s="156"/>
    </row>
    <row r="48" spans="1:14" ht="15" x14ac:dyDescent="0.25">
      <c r="A48" s="19" t="s">
        <v>44</v>
      </c>
      <c r="B48" s="60"/>
      <c r="C48" s="60"/>
      <c r="D48" s="150"/>
      <c r="E48" s="151"/>
      <c r="F48" s="152"/>
      <c r="G48" s="153"/>
      <c r="H48" s="154" t="str">
        <f t="shared" si="4"/>
        <v>%</v>
      </c>
      <c r="I48" s="154"/>
      <c r="J48" s="155">
        <f t="shared" si="5"/>
        <v>0</v>
      </c>
      <c r="K48" s="155"/>
      <c r="L48" s="154" t="str">
        <f t="shared" si="6"/>
        <v>%</v>
      </c>
      <c r="M48" s="156"/>
    </row>
    <row r="49" spans="1:13" ht="15.6" x14ac:dyDescent="0.3">
      <c r="A49" s="19" t="s">
        <v>45</v>
      </c>
      <c r="B49" s="60"/>
      <c r="C49" s="60"/>
      <c r="D49" s="150"/>
      <c r="E49" s="151"/>
      <c r="F49" s="152"/>
      <c r="G49" s="153"/>
      <c r="H49" s="154" t="str">
        <f t="shared" si="4"/>
        <v>%</v>
      </c>
      <c r="I49" s="154"/>
      <c r="J49" s="155">
        <f t="shared" si="5"/>
        <v>0</v>
      </c>
      <c r="K49" s="155"/>
      <c r="L49" s="154" t="str">
        <f t="shared" si="6"/>
        <v>%</v>
      </c>
      <c r="M49" s="156"/>
    </row>
    <row r="50" spans="1:13" ht="15" x14ac:dyDescent="0.25">
      <c r="A50" s="19" t="s">
        <v>46</v>
      </c>
      <c r="B50" s="60"/>
      <c r="C50" s="60"/>
      <c r="D50" s="150"/>
      <c r="E50" s="151"/>
      <c r="F50" s="152"/>
      <c r="G50" s="153"/>
      <c r="H50" s="154" t="str">
        <f t="shared" si="4"/>
        <v>%</v>
      </c>
      <c r="I50" s="154"/>
      <c r="J50" s="155">
        <f t="shared" si="5"/>
        <v>0</v>
      </c>
      <c r="K50" s="155"/>
      <c r="L50" s="154" t="str">
        <f>IFERROR(J50/J$55, "%")</f>
        <v>%</v>
      </c>
      <c r="M50" s="156"/>
    </row>
    <row r="51" spans="1:13" ht="15" x14ac:dyDescent="0.25">
      <c r="A51" s="19" t="s">
        <v>29</v>
      </c>
      <c r="B51" s="60"/>
      <c r="C51" s="60"/>
      <c r="D51" s="150"/>
      <c r="E51" s="151"/>
      <c r="F51" s="152"/>
      <c r="G51" s="153"/>
      <c r="H51" s="154" t="str">
        <f t="shared" si="4"/>
        <v>%</v>
      </c>
      <c r="I51" s="154"/>
      <c r="J51" s="155">
        <f t="shared" si="5"/>
        <v>0</v>
      </c>
      <c r="K51" s="155"/>
      <c r="L51" s="154" t="str">
        <f t="shared" si="6"/>
        <v>%</v>
      </c>
      <c r="M51" s="156"/>
    </row>
    <row r="52" spans="1:13" ht="15" x14ac:dyDescent="0.25">
      <c r="A52" s="19" t="s">
        <v>47</v>
      </c>
      <c r="B52" s="60"/>
      <c r="C52" s="60"/>
      <c r="D52" s="150"/>
      <c r="E52" s="151"/>
      <c r="F52" s="152"/>
      <c r="G52" s="153"/>
      <c r="H52" s="154" t="str">
        <f t="shared" si="4"/>
        <v>%</v>
      </c>
      <c r="I52" s="154"/>
      <c r="J52" s="155">
        <f t="shared" si="5"/>
        <v>0</v>
      </c>
      <c r="K52" s="155"/>
      <c r="L52" s="154" t="str">
        <f t="shared" si="6"/>
        <v>%</v>
      </c>
      <c r="M52" s="156"/>
    </row>
    <row r="53" spans="1:13" ht="15" x14ac:dyDescent="0.25">
      <c r="A53" s="19" t="s">
        <v>48</v>
      </c>
      <c r="B53" s="60"/>
      <c r="C53" s="60"/>
      <c r="D53" s="150"/>
      <c r="E53" s="151"/>
      <c r="F53" s="152"/>
      <c r="G53" s="153"/>
      <c r="H53" s="154" t="str">
        <f t="shared" si="4"/>
        <v>%</v>
      </c>
      <c r="I53" s="154"/>
      <c r="J53" s="155">
        <f t="shared" si="5"/>
        <v>0</v>
      </c>
      <c r="K53" s="155"/>
      <c r="L53" s="154" t="str">
        <f t="shared" si="6"/>
        <v>%</v>
      </c>
      <c r="M53" s="156"/>
    </row>
    <row r="54" spans="1:13" ht="15.6" thickBot="1" x14ac:dyDescent="0.3">
      <c r="A54" s="64" t="s">
        <v>49</v>
      </c>
      <c r="B54" s="6"/>
      <c r="C54" s="6"/>
      <c r="D54" s="169"/>
      <c r="E54" s="170"/>
      <c r="F54" s="171"/>
      <c r="G54" s="172"/>
      <c r="H54" s="173" t="str">
        <f t="shared" si="4"/>
        <v>%</v>
      </c>
      <c r="I54" s="173"/>
      <c r="J54" s="174">
        <f t="shared" si="5"/>
        <v>0</v>
      </c>
      <c r="K54" s="174"/>
      <c r="L54" s="173" t="str">
        <f t="shared" si="6"/>
        <v>%</v>
      </c>
      <c r="M54" s="175"/>
    </row>
    <row r="55" spans="1:13" ht="15.6" thickBot="1" x14ac:dyDescent="0.3">
      <c r="A55" s="110" t="s">
        <v>31</v>
      </c>
      <c r="B55" s="109"/>
      <c r="C55" s="109"/>
      <c r="D55" s="176" t="str">
        <f>IFERROR((J55/F55), "0")</f>
        <v>0</v>
      </c>
      <c r="E55" s="177" t="str">
        <f>IFERROR(((C53*C55)+(D53*D55))/E53, "0")</f>
        <v>0</v>
      </c>
      <c r="F55" s="178">
        <f>SUM(F44:G54)</f>
        <v>0</v>
      </c>
      <c r="G55" s="179"/>
      <c r="H55" s="180">
        <f>SUM(H44:I54)</f>
        <v>0</v>
      </c>
      <c r="I55" s="181"/>
      <c r="J55" s="182">
        <f>SUM(J44:K54)</f>
        <v>0</v>
      </c>
      <c r="K55" s="182"/>
      <c r="L55" s="180">
        <f>SUM(L44:M54)</f>
        <v>0</v>
      </c>
      <c r="M55" s="181"/>
    </row>
    <row r="56" spans="1:13" ht="15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</row>
    <row r="57" spans="1:13" ht="15.6" thickBot="1" x14ac:dyDescent="0.3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</row>
    <row r="58" spans="1:13" ht="18" thickBot="1" x14ac:dyDescent="0.35">
      <c r="A58" s="111" t="s">
        <v>50</v>
      </c>
      <c r="B58" s="22"/>
      <c r="C58" s="22"/>
      <c r="D58" s="22"/>
      <c r="E58" s="22"/>
      <c r="F58" s="22"/>
      <c r="G58" s="183" t="s">
        <v>51</v>
      </c>
      <c r="H58" s="184"/>
      <c r="I58" s="184"/>
      <c r="J58" s="185"/>
      <c r="K58" s="8"/>
      <c r="L58" s="8" t="s">
        <v>52</v>
      </c>
      <c r="M58" s="22"/>
    </row>
    <row r="59" spans="1:13" ht="17.399999999999999" x14ac:dyDescent="0.3">
      <c r="A59" s="112" t="s">
        <v>53</v>
      </c>
      <c r="B59" s="113"/>
      <c r="C59" s="113"/>
      <c r="D59" s="113"/>
      <c r="E59" s="113"/>
      <c r="F59" s="113"/>
      <c r="G59" s="186"/>
      <c r="H59" s="187"/>
      <c r="I59" s="187"/>
      <c r="J59" s="188"/>
      <c r="K59" s="189">
        <f>F55</f>
        <v>0</v>
      </c>
      <c r="L59" s="190"/>
      <c r="M59" s="191"/>
    </row>
    <row r="60" spans="1:13" ht="17.399999999999999" x14ac:dyDescent="0.3">
      <c r="A60" s="114" t="s">
        <v>54</v>
      </c>
      <c r="B60" s="115"/>
      <c r="C60" s="115"/>
      <c r="D60" s="115"/>
      <c r="E60" s="115"/>
      <c r="F60" s="115"/>
      <c r="G60" s="192"/>
      <c r="H60" s="193"/>
      <c r="I60" s="193"/>
      <c r="J60" s="194"/>
      <c r="K60" s="195">
        <f>J55</f>
        <v>0</v>
      </c>
      <c r="L60" s="196"/>
      <c r="M60" s="197"/>
    </row>
    <row r="61" spans="1:13" ht="17.399999999999999" x14ac:dyDescent="0.3">
      <c r="A61" s="114" t="s">
        <v>55</v>
      </c>
      <c r="B61" s="115"/>
      <c r="C61" s="115"/>
      <c r="D61" s="115"/>
      <c r="E61" s="115"/>
      <c r="F61" s="115"/>
      <c r="G61" s="163"/>
      <c r="H61" s="164"/>
      <c r="I61" s="164"/>
      <c r="J61" s="165"/>
      <c r="K61" s="166" t="str">
        <f>D55</f>
        <v>0</v>
      </c>
      <c r="L61" s="167"/>
      <c r="M61" s="168"/>
    </row>
    <row r="62" spans="1:13" ht="17.399999999999999" x14ac:dyDescent="0.3">
      <c r="A62" s="114" t="s">
        <v>56</v>
      </c>
      <c r="B62" s="115"/>
      <c r="C62" s="115"/>
      <c r="D62" s="115"/>
      <c r="E62" s="115"/>
      <c r="F62" s="115"/>
      <c r="G62" s="210"/>
      <c r="H62" s="211"/>
      <c r="I62" s="211"/>
      <c r="J62" s="212"/>
      <c r="K62" s="213">
        <f>M14</f>
        <v>0</v>
      </c>
      <c r="L62" s="214"/>
      <c r="M62" s="215"/>
    </row>
    <row r="63" spans="1:13" ht="17.399999999999999" x14ac:dyDescent="0.3">
      <c r="A63" s="114" t="s">
        <v>57</v>
      </c>
      <c r="B63" s="115"/>
      <c r="C63" s="115"/>
      <c r="D63" s="115"/>
      <c r="E63" s="115"/>
      <c r="F63" s="115"/>
      <c r="G63" s="210"/>
      <c r="H63" s="211"/>
      <c r="I63" s="211"/>
      <c r="J63" s="212"/>
      <c r="K63" s="216" t="str">
        <f>M15</f>
        <v>0</v>
      </c>
      <c r="L63" s="217"/>
      <c r="M63" s="218"/>
    </row>
    <row r="64" spans="1:13" ht="17.399999999999999" x14ac:dyDescent="0.3">
      <c r="A64" s="114" t="s">
        <v>58</v>
      </c>
      <c r="B64" s="115"/>
      <c r="C64" s="115"/>
      <c r="D64" s="115"/>
      <c r="E64" s="115"/>
      <c r="F64" s="115"/>
      <c r="G64" s="163"/>
      <c r="H64" s="164"/>
      <c r="I64" s="164"/>
      <c r="J64" s="165"/>
      <c r="K64" s="166" t="str">
        <f>M17</f>
        <v>0</v>
      </c>
      <c r="L64" s="167"/>
      <c r="M64" s="168"/>
    </row>
    <row r="65" spans="1:13" ht="18" thickBot="1" x14ac:dyDescent="0.35">
      <c r="A65" s="116" t="s">
        <v>59</v>
      </c>
      <c r="B65" s="117"/>
      <c r="C65" s="117"/>
      <c r="D65" s="117"/>
      <c r="E65" s="117"/>
      <c r="F65" s="117"/>
      <c r="G65" s="198"/>
      <c r="H65" s="199"/>
      <c r="I65" s="199"/>
      <c r="J65" s="200"/>
      <c r="K65" s="201" t="str">
        <f>IFERROR((M15+M22)/M10, "0")</f>
        <v>0</v>
      </c>
      <c r="L65" s="202"/>
      <c r="M65" s="203"/>
    </row>
    <row r="66" spans="1:13" ht="15" x14ac:dyDescent="0.25">
      <c r="A66" s="118"/>
      <c r="B66" s="118"/>
      <c r="C66" s="118"/>
      <c r="D66" s="118"/>
      <c r="E66" s="118"/>
      <c r="F66" s="118"/>
      <c r="G66" s="118"/>
      <c r="H66" s="118"/>
      <c r="I66" s="118"/>
      <c r="J66" s="118"/>
      <c r="K66" s="118"/>
      <c r="L66" s="118"/>
      <c r="M66" s="118"/>
    </row>
    <row r="69" spans="1:13" s="118" customFormat="1" ht="17.399999999999999" hidden="1" x14ac:dyDescent="0.3">
      <c r="A69" s="119" t="s">
        <v>60</v>
      </c>
    </row>
    <row r="70" spans="1:13" s="118" customFormat="1" ht="15.6" hidden="1" x14ac:dyDescent="0.3">
      <c r="A70" s="120" t="s">
        <v>61</v>
      </c>
      <c r="G70" s="120" t="s">
        <v>62</v>
      </c>
      <c r="H70" s="120"/>
      <c r="I70" s="120"/>
      <c r="J70" s="120"/>
      <c r="K70" s="120"/>
    </row>
    <row r="71" spans="1:13" s="118" customFormat="1" ht="15" hidden="1" x14ac:dyDescent="0.25">
      <c r="A71" s="121" t="s">
        <v>63</v>
      </c>
      <c r="B71" s="122"/>
      <c r="C71" s="122"/>
      <c r="D71" s="122"/>
      <c r="E71" s="123">
        <v>0</v>
      </c>
      <c r="G71" s="121" t="s">
        <v>64</v>
      </c>
      <c r="H71" s="122"/>
      <c r="I71" s="122"/>
      <c r="J71" s="122"/>
      <c r="K71" s="122"/>
      <c r="L71" s="122"/>
      <c r="M71" s="122"/>
    </row>
    <row r="72" spans="1:13" s="118" customFormat="1" ht="15" hidden="1" x14ac:dyDescent="0.25">
      <c r="A72" s="124" t="s">
        <v>65</v>
      </c>
      <c r="B72" s="125"/>
      <c r="C72" s="125"/>
      <c r="D72" s="125"/>
      <c r="E72" s="126"/>
      <c r="G72" s="124" t="s">
        <v>66</v>
      </c>
      <c r="H72" s="125"/>
      <c r="I72" s="125"/>
      <c r="J72" s="125"/>
      <c r="K72" s="125"/>
      <c r="L72" s="125"/>
      <c r="M72" s="125"/>
    </row>
    <row r="73" spans="1:13" s="118" customFormat="1" ht="15.6" hidden="1" thickBot="1" x14ac:dyDescent="0.3">
      <c r="A73" s="127" t="s">
        <v>67</v>
      </c>
      <c r="B73" s="128"/>
      <c r="C73" s="128"/>
      <c r="D73" s="128"/>
      <c r="E73" s="129">
        <f>E71-E72</f>
        <v>0</v>
      </c>
      <c r="G73" s="127" t="s">
        <v>68</v>
      </c>
      <c r="H73" s="128"/>
      <c r="I73" s="128"/>
      <c r="J73" s="128"/>
      <c r="K73" s="128"/>
      <c r="L73" s="128"/>
      <c r="M73" s="128"/>
    </row>
    <row r="74" spans="1:13" s="118" customFormat="1" ht="15" hidden="1" x14ac:dyDescent="0.25"/>
    <row r="75" spans="1:13" s="118" customFormat="1" ht="15.6" hidden="1" x14ac:dyDescent="0.3">
      <c r="A75" s="120" t="s">
        <v>69</v>
      </c>
      <c r="G75" s="118" t="s">
        <v>70</v>
      </c>
    </row>
    <row r="76" spans="1:13" s="118" customFormat="1" ht="15" hidden="1" x14ac:dyDescent="0.25">
      <c r="A76" s="121" t="s">
        <v>71</v>
      </c>
      <c r="B76" s="122"/>
      <c r="C76" s="122"/>
      <c r="D76" s="122"/>
      <c r="E76" s="123"/>
      <c r="G76" s="121" t="s">
        <v>71</v>
      </c>
      <c r="H76" s="122"/>
      <c r="I76" s="122"/>
      <c r="J76" s="122"/>
      <c r="K76" s="122"/>
      <c r="L76" s="122"/>
      <c r="M76" s="122"/>
    </row>
    <row r="77" spans="1:13" s="118" customFormat="1" ht="15" hidden="1" x14ac:dyDescent="0.25">
      <c r="A77" s="124" t="s">
        <v>72</v>
      </c>
      <c r="B77" s="125"/>
      <c r="C77" s="125"/>
      <c r="D77" s="125"/>
      <c r="E77" s="130" t="e">
        <f>E71/E76</f>
        <v>#DIV/0!</v>
      </c>
      <c r="G77" s="124" t="s">
        <v>72</v>
      </c>
      <c r="H77" s="125"/>
      <c r="I77" s="125"/>
      <c r="J77" s="125"/>
      <c r="K77" s="125"/>
      <c r="L77" s="125"/>
      <c r="M77" s="125"/>
    </row>
    <row r="78" spans="1:13" s="118" customFormat="1" ht="15" hidden="1" x14ac:dyDescent="0.25">
      <c r="A78" s="124" t="s">
        <v>73</v>
      </c>
      <c r="B78" s="125"/>
      <c r="C78" s="125"/>
      <c r="D78" s="125"/>
      <c r="E78" s="130" t="e">
        <f>E72/E76</f>
        <v>#DIV/0!</v>
      </c>
      <c r="G78" s="124" t="s">
        <v>74</v>
      </c>
      <c r="H78" s="125"/>
      <c r="I78" s="125"/>
      <c r="J78" s="125"/>
      <c r="K78" s="125"/>
      <c r="L78" s="125"/>
      <c r="M78" s="125"/>
    </row>
    <row r="79" spans="1:13" s="118" customFormat="1" ht="15.6" hidden="1" thickBot="1" x14ac:dyDescent="0.3">
      <c r="A79" s="127" t="s">
        <v>75</v>
      </c>
      <c r="B79" s="128"/>
      <c r="C79" s="128"/>
      <c r="D79" s="128"/>
      <c r="E79" s="129" t="e">
        <f>E77-E78</f>
        <v>#DIV/0!</v>
      </c>
      <c r="G79" s="127" t="s">
        <v>70</v>
      </c>
      <c r="H79" s="128"/>
      <c r="I79" s="128"/>
      <c r="J79" s="128"/>
      <c r="K79" s="128"/>
      <c r="L79" s="128"/>
      <c r="M79" s="128"/>
    </row>
    <row r="80" spans="1:13" s="118" customFormat="1" ht="15" hidden="1" x14ac:dyDescent="0.25"/>
    <row r="81" spans="1:5" hidden="1" x14ac:dyDescent="0.25"/>
    <row r="82" spans="1:5" ht="15.6" hidden="1" x14ac:dyDescent="0.3">
      <c r="A82" s="120" t="s">
        <v>76</v>
      </c>
      <c r="C82" s="131"/>
      <c r="D82" s="131"/>
    </row>
    <row r="83" spans="1:5" ht="15" hidden="1" x14ac:dyDescent="0.25">
      <c r="A83" s="132" t="s">
        <v>77</v>
      </c>
      <c r="B83" s="133"/>
      <c r="C83" s="133"/>
      <c r="D83" s="133"/>
      <c r="E83" s="134">
        <v>0</v>
      </c>
    </row>
    <row r="84" spans="1:5" ht="15.6" hidden="1" thickBot="1" x14ac:dyDescent="0.3">
      <c r="A84" s="135" t="s">
        <v>76</v>
      </c>
      <c r="B84" s="136"/>
      <c r="C84" s="136"/>
      <c r="D84" s="136"/>
      <c r="E84" s="137" t="e">
        <f>E73/E83</f>
        <v>#DIV/0!</v>
      </c>
    </row>
    <row r="85" spans="1:5" ht="15" x14ac:dyDescent="0.25">
      <c r="A85" s="138"/>
    </row>
    <row r="86" spans="1:5" ht="15" x14ac:dyDescent="0.25">
      <c r="A86" s="138"/>
    </row>
    <row r="87" spans="1:5" ht="15" x14ac:dyDescent="0.25">
      <c r="A87" s="138"/>
    </row>
    <row r="88" spans="1:5" ht="15" x14ac:dyDescent="0.25">
      <c r="A88" s="138"/>
    </row>
    <row r="89" spans="1:5" ht="15" x14ac:dyDescent="0.25">
      <c r="A89" s="138"/>
    </row>
    <row r="90" spans="1:5" ht="15" x14ac:dyDescent="0.25">
      <c r="A90" s="138"/>
    </row>
    <row r="91" spans="1:5" ht="15" x14ac:dyDescent="0.25">
      <c r="A91" s="138"/>
    </row>
    <row r="92" spans="1:5" ht="15" x14ac:dyDescent="0.25">
      <c r="A92" s="138"/>
    </row>
    <row r="101" spans="1:13" ht="9" customHeight="1" thickBot="1" x14ac:dyDescent="0.3"/>
    <row r="102" spans="1:13" ht="27" customHeight="1" x14ac:dyDescent="0.25">
      <c r="A102" s="139" t="s">
        <v>78</v>
      </c>
      <c r="B102" s="140"/>
      <c r="C102" s="140"/>
      <c r="D102" s="140"/>
      <c r="E102" s="140"/>
      <c r="F102" s="140"/>
      <c r="G102" s="140"/>
      <c r="H102" s="140"/>
      <c r="I102" s="140"/>
      <c r="J102" s="140"/>
      <c r="K102" s="140"/>
      <c r="L102" s="140"/>
      <c r="M102" s="141"/>
    </row>
    <row r="103" spans="1:13" ht="18.75" customHeight="1" x14ac:dyDescent="0.25">
      <c r="A103" s="204"/>
      <c r="B103" s="205"/>
      <c r="C103" s="205"/>
      <c r="D103" s="205"/>
      <c r="E103" s="205"/>
      <c r="F103" s="205"/>
      <c r="G103" s="205"/>
      <c r="H103" s="205"/>
      <c r="I103" s="205"/>
      <c r="J103" s="205"/>
      <c r="K103" s="205"/>
      <c r="L103" s="205"/>
      <c r="M103" s="206"/>
    </row>
    <row r="104" spans="1:13" ht="12.6" customHeight="1" x14ac:dyDescent="0.25">
      <c r="A104" s="204"/>
      <c r="B104" s="205"/>
      <c r="C104" s="205"/>
      <c r="D104" s="205"/>
      <c r="E104" s="205"/>
      <c r="F104" s="205"/>
      <c r="G104" s="205"/>
      <c r="H104" s="205"/>
      <c r="I104" s="205"/>
      <c r="J104" s="205"/>
      <c r="K104" s="205"/>
      <c r="L104" s="205"/>
      <c r="M104" s="206"/>
    </row>
    <row r="105" spans="1:13" ht="20.100000000000001" customHeight="1" x14ac:dyDescent="0.25">
      <c r="A105" s="204"/>
      <c r="B105" s="205"/>
      <c r="C105" s="205"/>
      <c r="D105" s="205"/>
      <c r="E105" s="205"/>
      <c r="F105" s="205"/>
      <c r="G105" s="205"/>
      <c r="H105" s="205"/>
      <c r="I105" s="205"/>
      <c r="J105" s="205"/>
      <c r="K105" s="205"/>
      <c r="L105" s="205"/>
      <c r="M105" s="206"/>
    </row>
    <row r="106" spans="1:13" ht="12.75" customHeight="1" thickBot="1" x14ac:dyDescent="0.3">
      <c r="A106" s="207"/>
      <c r="B106" s="208"/>
      <c r="C106" s="208"/>
      <c r="D106" s="208"/>
      <c r="E106" s="208"/>
      <c r="F106" s="208"/>
      <c r="G106" s="208"/>
      <c r="H106" s="208"/>
      <c r="I106" s="208"/>
      <c r="J106" s="208"/>
      <c r="K106" s="208"/>
      <c r="L106" s="208"/>
      <c r="M106" s="209"/>
    </row>
  </sheetData>
  <mergeCells count="84">
    <mergeCell ref="K60:M60"/>
    <mergeCell ref="G65:J65"/>
    <mergeCell ref="K65:M65"/>
    <mergeCell ref="A103:M106"/>
    <mergeCell ref="G62:J62"/>
    <mergeCell ref="K62:M62"/>
    <mergeCell ref="G63:J63"/>
    <mergeCell ref="K63:M63"/>
    <mergeCell ref="G64:J64"/>
    <mergeCell ref="K64:M64"/>
    <mergeCell ref="G61:J61"/>
    <mergeCell ref="K61:M61"/>
    <mergeCell ref="D54:E54"/>
    <mergeCell ref="F54:G54"/>
    <mergeCell ref="H54:I54"/>
    <mergeCell ref="J54:K54"/>
    <mergeCell ref="L54:M54"/>
    <mergeCell ref="D55:E55"/>
    <mergeCell ref="F55:G55"/>
    <mergeCell ref="H55:I55"/>
    <mergeCell ref="J55:K55"/>
    <mergeCell ref="L55:M55"/>
    <mergeCell ref="G58:J58"/>
    <mergeCell ref="G59:J59"/>
    <mergeCell ref="K59:M59"/>
    <mergeCell ref="G60:J60"/>
    <mergeCell ref="D52:E52"/>
    <mergeCell ref="F52:G52"/>
    <mergeCell ref="H52:I52"/>
    <mergeCell ref="J52:K52"/>
    <mergeCell ref="L52:M52"/>
    <mergeCell ref="D53:E53"/>
    <mergeCell ref="F53:G53"/>
    <mergeCell ref="H53:I53"/>
    <mergeCell ref="J53:K53"/>
    <mergeCell ref="L53:M53"/>
    <mergeCell ref="D50:E50"/>
    <mergeCell ref="F50:G50"/>
    <mergeCell ref="H50:I50"/>
    <mergeCell ref="J50:K50"/>
    <mergeCell ref="L50:M50"/>
    <mergeCell ref="D51:E51"/>
    <mergeCell ref="F51:G51"/>
    <mergeCell ref="H51:I51"/>
    <mergeCell ref="J51:K51"/>
    <mergeCell ref="L51:M51"/>
    <mergeCell ref="D48:E48"/>
    <mergeCell ref="F48:G48"/>
    <mergeCell ref="H48:I48"/>
    <mergeCell ref="J48:K48"/>
    <mergeCell ref="L48:M48"/>
    <mergeCell ref="D49:E49"/>
    <mergeCell ref="F49:G49"/>
    <mergeCell ref="H49:I49"/>
    <mergeCell ref="J49:K49"/>
    <mergeCell ref="L49:M49"/>
    <mergeCell ref="D46:E46"/>
    <mergeCell ref="F46:G46"/>
    <mergeCell ref="H46:I46"/>
    <mergeCell ref="J46:K46"/>
    <mergeCell ref="L46:M46"/>
    <mergeCell ref="D47:E47"/>
    <mergeCell ref="F47:G47"/>
    <mergeCell ref="H47:I47"/>
    <mergeCell ref="J47:K47"/>
    <mergeCell ref="L47:M47"/>
    <mergeCell ref="D44:E44"/>
    <mergeCell ref="F44:G44"/>
    <mergeCell ref="H44:I44"/>
    <mergeCell ref="J44:K44"/>
    <mergeCell ref="L44:M44"/>
    <mergeCell ref="D45:E45"/>
    <mergeCell ref="F45:G45"/>
    <mergeCell ref="H45:I45"/>
    <mergeCell ref="J45:K45"/>
    <mergeCell ref="L45:M45"/>
    <mergeCell ref="C3:E3"/>
    <mergeCell ref="C4:E4"/>
    <mergeCell ref="D6:L6"/>
    <mergeCell ref="D43:E43"/>
    <mergeCell ref="F43:G43"/>
    <mergeCell ref="H43:I43"/>
    <mergeCell ref="J43:K43"/>
    <mergeCell ref="L43:M43"/>
  </mergeCells>
  <pageMargins left="0.25" right="0.25" top="0.75" bottom="0.75" header="0.3" footer="0.3"/>
  <pageSetup paperSize="9" scale="54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Velvet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MoffatI</dc:creator>
  <cp:lastModifiedBy>Rebecca</cp:lastModifiedBy>
  <dcterms:created xsi:type="dcterms:W3CDTF">2016-09-02T00:01:52Z</dcterms:created>
  <dcterms:modified xsi:type="dcterms:W3CDTF">2021-05-30T11:25:38Z</dcterms:modified>
</cp:coreProperties>
</file>